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6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4b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prognoza długu" sheetId="20" r:id="rId20"/>
  </sheets>
  <definedNames>
    <definedName name="_xlnm.Print_Titles" localSheetId="19">'prognoza długu'!$1:$2</definedName>
  </definedNames>
  <calcPr fullCalcOnLoad="1"/>
</workbook>
</file>

<file path=xl/sharedStrings.xml><?xml version="1.0" encoding="utf-8"?>
<sst xmlns="http://schemas.openxmlformats.org/spreadsheetml/2006/main" count="651" uniqueCount="333">
  <si>
    <t>Dochody budżetu gminy na 2008 r.</t>
  </si>
  <si>
    <t>Dział</t>
  </si>
  <si>
    <t>Rozdział</t>
  </si>
  <si>
    <t>§</t>
  </si>
  <si>
    <t>Treść</t>
  </si>
  <si>
    <t>Dochody bieżące</t>
  </si>
  <si>
    <t>Dochody majątkowe</t>
  </si>
  <si>
    <t>Dochody ogółem</t>
  </si>
  <si>
    <t>Wydatki budżetu gminy na  2008 r.</t>
  </si>
  <si>
    <t>w  złotych</t>
  </si>
  <si>
    <t>Nazwa</t>
  </si>
  <si>
    <t>Plan
na 2008 r.</t>
  </si>
  <si>
    <t>w tym:</t>
  </si>
  <si>
    <t>Wydatki bieżące</t>
  </si>
  <si>
    <t>z tego:</t>
  </si>
  <si>
    <t>Wydatki majątkowe</t>
  </si>
  <si>
    <t>Wynagro-
dzenia</t>
  </si>
  <si>
    <t>Pochodne od wynagro-
dzeń</t>
  </si>
  <si>
    <t>Dotacje</t>
  </si>
  <si>
    <t>Wydatki na na obsługę długu (odsetki)</t>
  </si>
  <si>
    <t>Wydatki
z tytułu poręczeń
i gwarancji</t>
  </si>
  <si>
    <t>Ogółem wydatki</t>
  </si>
  <si>
    <t>Limity wydatków na wieloletnie programy inwestycyjne w latach 2008 - 2010</t>
  </si>
  <si>
    <t>w złotych</t>
  </si>
  <si>
    <t>Lp.</t>
  </si>
  <si>
    <t>Rozdz.</t>
  </si>
  <si>
    <t>Nazwa zadania inwestycyjnego
i okres realizacji
(w latach)</t>
  </si>
  <si>
    <t>Łączne nakłady finansowe</t>
  </si>
  <si>
    <t>wydatki poniesione do 31.12.2007 r.</t>
  </si>
  <si>
    <t>Planowane wydatki</t>
  </si>
  <si>
    <t>Jednostka org. realizująca zadanie lub koordynująca program</t>
  </si>
  <si>
    <t>rok budżetowy 2008 (8+9+10+11)</t>
  </si>
  <si>
    <t>w tym źródła finansowania</t>
  </si>
  <si>
    <t>2009 r.</t>
  </si>
  <si>
    <t>2010 r.</t>
  </si>
  <si>
    <t>wydatki do poniesienia po 2010 roku</t>
  </si>
  <si>
    <t>dochody własne jst</t>
  </si>
  <si>
    <t>kredyty
i pożyczki</t>
  </si>
  <si>
    <t>dotacje i środki pochodzące z innych  źr.*</t>
  </si>
  <si>
    <t>środki wymienione
w art. 5 ust. 1 pkt 2 i 3 u.f.p.</t>
  </si>
  <si>
    <t>5.</t>
  </si>
  <si>
    <t>.6.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</si>
  <si>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</si>
  <si>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</si>
  <si>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</si>
  <si>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</si>
  <si>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</si>
  <si>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</si>
  <si>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</si>
  <si>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</si>
  <si>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</si>
  <si>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1.</t>
  </si>
  <si>
    <t xml:space="preserve">Ul. Obr. Westerplatte i Frankowskiego </t>
  </si>
  <si>
    <t xml:space="preserve">A.      
B.
C.
D. </t>
  </si>
  <si>
    <t>Urząd Miejski         w Sandomierzu</t>
  </si>
  <si>
    <t>2.</t>
  </si>
  <si>
    <t>Rewitalizacja Starego Miasta w Sandomierzu (uporządkowanie gospodarki wodno - ściekowej na terenie Starego Miasta w Sandomierzu)</t>
  </si>
  <si>
    <t>3.</t>
  </si>
  <si>
    <t>Rewitalizacja Starego Miasta w Sandomierzu (Bulwar im. Marszałka Piłsudskiego  nad Wisłą)</t>
  </si>
  <si>
    <t>4.</t>
  </si>
  <si>
    <t>Wzmocnienie zasobów dziedzictwa kulturowego i przyrodniczego  miasta Sandomierza - II etap</t>
  </si>
  <si>
    <t>Budowa systemu kanalizacji  sanitarnej w ramach Ekologicznego Zwiąku Gmin Dorzecza Koprzywianki</t>
  </si>
  <si>
    <t>6.</t>
  </si>
  <si>
    <t>Kanalizacja sanitarna w ul. Obr. Westerplatte i Frankowskiego</t>
  </si>
  <si>
    <t>Mury obronne</t>
  </si>
  <si>
    <t>Budowa centrum sportu i rekreacji w Sandomierzu -etap I i II</t>
  </si>
  <si>
    <t>Przebudowa stadionu sportowego przy ul. Koseły 3a</t>
  </si>
  <si>
    <t>Budynek socjalny</t>
  </si>
  <si>
    <t>Przedszkole nr 5 i Nr 6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</si>
  <si>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</si>
  <si>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</si>
  <si>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</si>
  <si>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</si>
  <si>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</si>
  <si>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</si>
  <si>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</si>
  <si>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Zadania inwestycyjne roczne w 2008 r.</t>
  </si>
  <si>
    <t>Nazwa zadania inwestycyjnego</t>
  </si>
  <si>
    <t>rok budżetowy 2008 (7+8+9+10)</t>
  </si>
  <si>
    <t>dotacje i środki pochodzące
z innych  źr.*</t>
  </si>
  <si>
    <t xml:space="preserve">Ul. Dobkiewicza - boczna </t>
  </si>
  <si>
    <t>Ul. Ks.H.Sandomierskiego</t>
  </si>
  <si>
    <t>Zakup nieruchomości</t>
  </si>
  <si>
    <t>Sprzęt komputerowy</t>
  </si>
  <si>
    <t>Budowa boiska wielofunkcyjnego przy Szkole Podstawowej nr 4</t>
  </si>
  <si>
    <t>Ekran dźwiękochłonny</t>
  </si>
  <si>
    <t>Kanalizacja w ul. Krakowskiej-  II etap</t>
  </si>
  <si>
    <t xml:space="preserve"> Odwodnienie ul. Powiśle</t>
  </si>
  <si>
    <t xml:space="preserve">Ul. Spokojna </t>
  </si>
  <si>
    <t>Załącznik Nr 4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</si>
  <si>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</si>
  <si>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</si>
  <si>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</si>
  <si>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</si>
  <si>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</si>
  <si>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</si>
  <si>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</si>
  <si>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</si>
  <si>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</si>
  <si>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</si>
  <si>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</si>
  <si>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</si>
  <si>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</si>
  <si>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</si>
  <si>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</si>
  <si>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</si>
  <si>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</si>
  <si>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</si>
  <si>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</si>
  <si>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</si>
  <si>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</si>
  <si>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</si>
  <si>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</si>
  <si>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</si>
  <si>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</si>
  <si>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</si>
  <si>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</si>
  <si>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</si>
  <si>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</si>
  <si>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</si>
  <si>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 xml:space="preserve">Program:         </t>
  </si>
  <si>
    <t>Wartość zadania:</t>
  </si>
  <si>
    <t>Priorytet:</t>
  </si>
  <si>
    <t>Działanie:</t>
  </si>
  <si>
    <t>Projekt:</t>
  </si>
  <si>
    <t>Planowane wydatki budżetowe na realizację zadań programu w latach 2009 - 20….</t>
  </si>
  <si>
    <t>Program: PO Infrastruktura i Środowisko 2007-2013</t>
  </si>
  <si>
    <t>Urząd Miejski w Sandomierzu</t>
  </si>
  <si>
    <t>Priorytet I - gospodarka wodno-ściekowa</t>
  </si>
  <si>
    <t>Działanie: I.1 gospodarka wodno-ściekowa w aglomeracjach powyżej 15 000 RLM</t>
  </si>
  <si>
    <t>Projekt:"Uporządkowanie gospodarki wodno-ściekowej na terenie Miasta  Sandomierza"</t>
  </si>
  <si>
    <t>Program: Regionalny Program Operacyjny Województwa Świętokrzyskiego 2007-2013</t>
  </si>
  <si>
    <t>Priorytet: 6. Wzmocnienie ośrodków miejskich i rewitalizacja małych miast</t>
  </si>
  <si>
    <t>Działanie 6.1 Wzmocnienie regionalnych i sub-regionalnych ośrodków wzrostu</t>
  </si>
  <si>
    <t>Projekt: Rewitalizacja Starego Miasta w Sandomierzu - Bulwar Piłsudskiego</t>
  </si>
  <si>
    <t>Priorytet: 2. Wsparcie innowacyjności, budowa społeczeństwa informacyjnego oraz wzrost potencjału inwestycyjnego regionu</t>
  </si>
  <si>
    <t xml:space="preserve">Działanie: 2.3 Promocja gospodarcza i turystyczna regionu </t>
  </si>
  <si>
    <t>Projekt: Wzmocnienie zasobów dziedzictwa kulturowego i przyrodniczego miasta Sandomierza - etap II</t>
  </si>
  <si>
    <t>Przychody i rozchody budżetu w 2008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</si>
  <si>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</si>
  <si>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</si>
  <si>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</si>
  <si>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</si>
  <si>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</si>
  <si>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</si>
  <si>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</si>
  <si>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</si>
  <si>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</si>
  <si>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</si>
  <si>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</si>
  <si>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r>
      <t>§ 941 do 944</t>
    </r>
    <r>
      <rPr>
        <vertAlign val="superscript"/>
        <sz val="10"/>
        <rFont val="Arial CE"/>
        <family val="2"/>
      </rPr>
      <t xml:space="preserve">1) </t>
    </r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</si>
  <si>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</si>
  <si>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</si>
  <si>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</si>
  <si>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</si>
  <si>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</si>
  <si>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</si>
  <si>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</si>
  <si>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</si>
  <si>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</si>
  <si>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</si>
  <si>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</si>
  <si>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</si>
  <si>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Nadwyżka budżetu z lat ubiegłych</t>
  </si>
  <si>
    <t>§ 957</t>
  </si>
  <si>
    <t xml:space="preserve">Obligacje </t>
  </si>
  <si>
    <t>§ 911</t>
  </si>
  <si>
    <t>Inne papiery wartościowe</t>
  </si>
  <si>
    <t>§ 931</t>
  </si>
  <si>
    <t>Inne źródła (wolne środki)</t>
  </si>
  <si>
    <t>§ 955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</si>
  <si>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</si>
  <si>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</si>
  <si>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</si>
  <si>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</si>
  <si>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</si>
  <si>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</si>
  <si>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</si>
  <si>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</si>
  <si>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</si>
  <si>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</si>
  <si>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</si>
  <si>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</si>
  <si>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</si>
  <si>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</si>
  <si>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</si>
  <si>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</si>
  <si>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</si>
  <si>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</si>
  <si>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Dochody i wydatki związane z realizacją zadań z zakresu administracji rządowej i innych zadań zleconych odrębnymi ustawami w 2008 r.</t>
  </si>
  <si>
    <t>Dotacje
ogółem</t>
  </si>
  <si>
    <t>Wydatki
ogółem</t>
  </si>
  <si>
    <t>Wydatki
bieżące</t>
  </si>
  <si>
    <t>Wydatki
majątkowe</t>
  </si>
  <si>
    <t>wynagrodzenia</t>
  </si>
  <si>
    <t>pochodne od wynagrodzeń</t>
  </si>
  <si>
    <t>dotacje</t>
  </si>
  <si>
    <t>Dochody i wydatki związane z realizacją zadań z zakresu administracji rządowej realizowanych na podstawie porozumień z organami administracji rządowej w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</si>
  <si>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</si>
  <si>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</si>
  <si>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</si>
  <si>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</si>
  <si>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</si>
  <si>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</si>
  <si>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</si>
  <si>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</si>
  <si>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Plan przychodów i wydatków zakładów budżetowych, gospodarstw pomocniczych</t>
  </si>
  <si>
    <t xml:space="preserve"> oraz dochodów i wydatków dochodów własnych na 2008 r.</t>
  </si>
  <si>
    <t>Wyszczególnienie</t>
  </si>
  <si>
    <t>Stan środków obrotowych na początek roku</t>
  </si>
  <si>
    <t>Przychody*</t>
  </si>
  <si>
    <t>Wydatki</t>
  </si>
  <si>
    <t>Stan środków obrotowych na koniec roku</t>
  </si>
  <si>
    <t>ogółem</t>
  </si>
  <si>
    <t>w tym: dotacja
z budżetu</t>
  </si>
  <si>
    <t>w tym: wpłata do budżetu</t>
  </si>
  <si>
    <t>I.</t>
  </si>
  <si>
    <t>Zakłady budżetowe</t>
  </si>
  <si>
    <t>II.</t>
  </si>
  <si>
    <t>Gospodarstwa pomocnicze</t>
  </si>
  <si>
    <t>III.</t>
  </si>
  <si>
    <t>Rachunki dochodów własnych</t>
  </si>
  <si>
    <r>
      <t>*</t>
    </r>
    <r>
      <rPr>
        <vertAlign val="superscript"/>
        <sz val="10"/>
        <rFont val="Arial CE"/>
        <family val="2"/>
      </rPr>
      <t xml:space="preserve"> </t>
    </r>
    <r>
      <rPr>
        <sz val="10"/>
        <rFont val="Arial CE"/>
        <family val="2"/>
      </rPr>
      <t>w rachunku dochodów własnych - Dochody</t>
    </r>
  </si>
  <si>
    <t>Dotacje przedmiotowe w 2008 r.</t>
  </si>
  <si>
    <t>Nazwa jednostki
 otrzymującej dotację</t>
  </si>
  <si>
    <t>Zakres</t>
  </si>
  <si>
    <t>Ogółem kwota dotacji</t>
  </si>
  <si>
    <t>Dotacje podmiotowe w 2008 r.</t>
  </si>
  <si>
    <t>Nazwa instytucji</t>
  </si>
  <si>
    <t>Kwota dotacji</t>
  </si>
  <si>
    <r>
      <t>Dotacje celowe</t>
    </r>
    <r>
      <rPr>
        <b/>
        <sz val="12"/>
        <rFont val="Arial CE"/>
        <family val="2"/>
      </rPr>
      <t xml:space="preserve"> </t>
    </r>
  </si>
  <si>
    <t>Jednostka otrzymująca dotację</t>
  </si>
  <si>
    <t>*</t>
  </si>
  <si>
    <t xml:space="preserve">* w przypadku dotacji celowych na zadania własne gminy realizowane przez podmioty należące i nienależące do sektora finansów publicznych   </t>
  </si>
  <si>
    <t xml:space="preserve">w 2008 r, realizowanych w trybie ustawy o pożytku publicznym i o wolontariacie,  w rubryce jednostka otrzymująca dotację wpisać         </t>
  </si>
  <si>
    <t>"wyłoniona w drodze konkursu"</t>
  </si>
  <si>
    <t>Plan przychodów i wydatków Gminnego Funduszu</t>
  </si>
  <si>
    <t>Ochrony Środowiska i Gospodarki Wodnej</t>
  </si>
  <si>
    <t>Plan na 2008 r.</t>
  </si>
  <si>
    <t>Przychody</t>
  </si>
  <si>
    <t>IV.</t>
  </si>
  <si>
    <t>Gospodarki Zasobem Geodezyjnym i Kartograficznym</t>
  </si>
  <si>
    <t>Wydatki jednostek pomocniczych w 2008 r.</t>
  </si>
  <si>
    <t>Nazwa jednostki pomocniczej</t>
  </si>
  <si>
    <t>Kwota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</si>
  <si>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</si>
  <si>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</si>
  <si>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</si>
  <si>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</si>
  <si>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</si>
  <si>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</si>
  <si>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</si>
  <si>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Przewidywane wykonanie na 31.12</t>
  </si>
  <si>
    <t>2005 r.</t>
  </si>
  <si>
    <t>2006 r.</t>
  </si>
  <si>
    <t>2007 r.</t>
  </si>
  <si>
    <t>2008 r.</t>
  </si>
  <si>
    <r>
      <t>2011 r.</t>
    </r>
    <r>
      <rPr>
        <vertAlign val="superscript"/>
        <sz val="10"/>
        <rFont val="Arial CE"/>
        <family val="2"/>
      </rPr>
      <t>1)</t>
    </r>
  </si>
  <si>
    <t>A. Dochody</t>
  </si>
  <si>
    <t>z tego</t>
  </si>
  <si>
    <t>A.1. Dochody bieżące</t>
  </si>
  <si>
    <r>
      <t>- dochody własne</t>
    </r>
    <r>
      <rPr>
        <vertAlign val="superscript"/>
        <sz val="10"/>
        <rFont val="Arial CE"/>
        <family val="2"/>
      </rPr>
      <t>2)</t>
    </r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</si>
  <si>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</si>
  <si>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</si>
  <si>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</si>
  <si>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</si>
  <si>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</si>
  <si>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</si>
  <si>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</si>
  <si>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</si>
  <si>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</si>
  <si>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</si>
  <si>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</si>
  <si>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</si>
  <si>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</si>
  <si>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</si>
  <si>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</si>
  <si>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</si>
  <si>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</si>
  <si>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</si>
  <si>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</si>
  <si>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</si>
  <si>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</si>
  <si>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</si>
  <si>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</si>
  <si>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</si>
  <si>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t>Spłaty kredytów i pożyczek długoterminowych</t>
  </si>
  <si>
    <t>Lokaty w bankach</t>
  </si>
  <si>
    <t>Wykup obligacji samorządowych</t>
  </si>
  <si>
    <t>Inne cele</t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</si>
  <si>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</si>
  <si>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t>Zaciągnięte kredyty i pożyczki długoterminowe</t>
  </si>
  <si>
    <t>Wyemitowane papiery wartościowe</t>
  </si>
  <si>
    <t>Wyemitowane obligacje samorządowe</t>
  </si>
  <si>
    <r>
      <t>Przyjęte depozyty</t>
    </r>
    <r>
      <rPr>
        <vertAlign val="superscript"/>
        <sz val="10"/>
        <rFont val="Arial CE"/>
        <family val="2"/>
      </rPr>
      <t>3)</t>
    </r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</si>
  <si>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</si>
  <si>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</si>
  <si>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</si>
  <si>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</si>
  <si>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</si>
  <si>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</si>
  <si>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</si>
  <si>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</si>
  <si>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</si>
  <si>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</si>
  <si>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</si>
  <si>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</si>
  <si>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</si>
  <si>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</si>
  <si>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</si>
  <si>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</si>
  <si>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</si>
  <si>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</si>
  <si>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</si>
  <si>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</si>
  <si>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</si>
  <si>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</si>
  <si>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</si>
  <si>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Wydatki poniesione do 31.12.2008 r.</t>
  </si>
  <si>
    <t>Wydatki w roku budżetowym 2009</t>
  </si>
  <si>
    <t>2010rok</t>
  </si>
  <si>
    <t>2011 rok</t>
  </si>
  <si>
    <t>po 2011 roku</t>
  </si>
  <si>
    <t xml:space="preserve">Rady Miasta Sandomierza z dnia </t>
  </si>
  <si>
    <t>Wydatki majątkowe na programy i projekty realizowane ze środków pochodzących z budżetu Unii Europejskiej oraz innych źródeł zagranicznych, niepodlegających zwrotowi na 2009 rok</t>
  </si>
  <si>
    <t>2009-2012</t>
  </si>
  <si>
    <t>2009-2011</t>
  </si>
  <si>
    <t>Priorytet: 3. Podniesienie jakości systemu komunikacyjnego regionu</t>
  </si>
  <si>
    <t>Działanie: 3.1 Rozwój nowoczesnej infrastruktury komunikacyjnej o znaczeniu regionalnym i ponadregionalnym</t>
  </si>
  <si>
    <t>Projekt: Budowa ulic Reymonta, Asnyka, Frankowskiego w Sandomierzu</t>
  </si>
  <si>
    <t>2009-2010</t>
  </si>
  <si>
    <t>"Załącznik Nr 4a</t>
  </si>
  <si>
    <t xml:space="preserve">do Uchwały Nr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</si>
</sst>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5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0"/>
      <name val="Times New Roman CE"/>
      <family val="1"/>
    </font>
    <font>
      <sz val="9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sz val="6"/>
      <name val="Times New Roman CE"/>
      <family val="1"/>
    </font>
    <font>
      <b/>
      <sz val="12"/>
      <name val="Arial CE"/>
      <family val="2"/>
    </font>
    <font>
      <sz val="5"/>
      <name val="Arial CE"/>
      <family val="2"/>
    </font>
    <font>
      <vertAlign val="superscript"/>
      <sz val="10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2"/>
      <name val="Times New Roman CE"/>
      <family val="1"/>
    </font>
    <font>
      <b/>
      <sz val="13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b/>
      <vertAlign val="subscript"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5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6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0" fillId="0" borderId="11" xfId="0" applyFont="1" applyBorder="1" applyAlignment="1">
      <alignment vertical="center" wrapText="1"/>
    </xf>
    <xf numFmtId="4" fontId="30" fillId="0" borderId="11" xfId="0" applyNumberFormat="1" applyFont="1" applyBorder="1" applyAlignment="1">
      <alignment vertical="center"/>
    </xf>
    <xf numFmtId="4" fontId="30" fillId="0" borderId="11" xfId="0" applyNumberFormat="1" applyFont="1" applyFill="1" applyBorder="1" applyAlignment="1">
      <alignment vertical="center"/>
    </xf>
    <xf numFmtId="0" fontId="27" fillId="0" borderId="18" xfId="0" applyFont="1" applyBorder="1" applyAlignment="1">
      <alignment vertical="center" wrapText="1"/>
    </xf>
    <xf numFmtId="4" fontId="30" fillId="0" borderId="19" xfId="0" applyNumberFormat="1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0" fillId="0" borderId="12" xfId="0" applyFont="1" applyBorder="1" applyAlignment="1">
      <alignment vertical="center" wrapText="1"/>
    </xf>
    <xf numFmtId="4" fontId="30" fillId="0" borderId="12" xfId="0" applyNumberFormat="1" applyFont="1" applyBorder="1" applyAlignment="1">
      <alignment vertical="center"/>
    </xf>
    <xf numFmtId="4" fontId="30" fillId="0" borderId="12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4" fontId="0" fillId="0" borderId="22" xfId="0" applyNumberFormat="1" applyBorder="1" applyAlignment="1">
      <alignment vertical="center"/>
    </xf>
    <xf numFmtId="4" fontId="30" fillId="0" borderId="22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4" fontId="3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4" fontId="30" fillId="0" borderId="25" xfId="0" applyNumberFormat="1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4" fontId="30" fillId="0" borderId="22" xfId="0" applyNumberFormat="1" applyFont="1" applyBorder="1" applyAlignment="1">
      <alignment vertical="top" wrapText="1"/>
    </xf>
    <xf numFmtId="0" fontId="30" fillId="0" borderId="14" xfId="0" applyFont="1" applyBorder="1" applyAlignment="1">
      <alignment vertical="center"/>
    </xf>
    <xf numFmtId="0" fontId="27" fillId="0" borderId="26" xfId="0" applyFont="1" applyBorder="1" applyAlignment="1">
      <alignment vertical="center" wrapText="1"/>
    </xf>
    <xf numFmtId="4" fontId="30" fillId="0" borderId="27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4" fontId="31" fillId="0" borderId="10" xfId="0" applyNumberFormat="1" applyFont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0" fontId="20" fillId="20" borderId="10" xfId="0" applyFont="1" applyFill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27" fillId="0" borderId="29" xfId="0" applyNumberFormat="1" applyFont="1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0" fontId="27" fillId="0" borderId="21" xfId="0" applyFont="1" applyBorder="1" applyAlignment="1">
      <alignment vertical="center" wrapText="1"/>
    </xf>
    <xf numFmtId="4" fontId="27" fillId="0" borderId="22" xfId="0" applyNumberFormat="1" applyFont="1" applyBorder="1" applyAlignment="1">
      <alignment vertical="center" wrapText="1"/>
    </xf>
    <xf numFmtId="4" fontId="27" fillId="0" borderId="19" xfId="0" applyNumberFormat="1" applyFont="1" applyBorder="1" applyAlignment="1">
      <alignment vertical="center" wrapText="1"/>
    </xf>
    <xf numFmtId="4" fontId="0" fillId="0" borderId="19" xfId="0" applyNumberFormat="1" applyFont="1" applyBorder="1" applyAlignment="1">
      <alignment vertical="top" wrapText="1"/>
    </xf>
    <xf numFmtId="164" fontId="0" fillId="0" borderId="12" xfId="0" applyNumberFormat="1" applyFont="1" applyBorder="1" applyAlignment="1">
      <alignment vertical="center" wrapText="1"/>
    </xf>
    <xf numFmtId="4" fontId="27" fillId="0" borderId="30" xfId="0" applyNumberFormat="1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4" fontId="27" fillId="0" borderId="27" xfId="0" applyNumberFormat="1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right"/>
    </xf>
    <xf numFmtId="0" fontId="33" fillId="0" borderId="10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/>
    </xf>
    <xf numFmtId="0" fontId="32" fillId="0" borderId="24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20" xfId="0" applyFont="1" applyBorder="1" applyAlignment="1">
      <alignment/>
    </xf>
    <xf numFmtId="0" fontId="33" fillId="0" borderId="24" xfId="0" applyFont="1" applyBorder="1" applyAlignment="1">
      <alignment/>
    </xf>
    <xf numFmtId="0" fontId="33" fillId="0" borderId="24" xfId="0" applyFont="1" applyBorder="1" applyAlignment="1">
      <alignment wrapText="1"/>
    </xf>
    <xf numFmtId="0" fontId="33" fillId="0" borderId="15" xfId="0" applyFont="1" applyBorder="1" applyAlignment="1">
      <alignment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right"/>
    </xf>
    <xf numFmtId="0" fontId="36" fillId="0" borderId="20" xfId="0" applyFont="1" applyBorder="1" applyAlignment="1">
      <alignment wrapText="1"/>
    </xf>
    <xf numFmtId="4" fontId="36" fillId="0" borderId="20" xfId="0" applyNumberFormat="1" applyFont="1" applyBorder="1" applyAlignment="1">
      <alignment wrapText="1"/>
    </xf>
    <xf numFmtId="0" fontId="36" fillId="0" borderId="24" xfId="0" applyFont="1" applyBorder="1" applyAlignment="1">
      <alignment horizontal="right"/>
    </xf>
    <xf numFmtId="0" fontId="36" fillId="0" borderId="24" xfId="0" applyFont="1" applyBorder="1" applyAlignment="1">
      <alignment wrapText="1"/>
    </xf>
    <xf numFmtId="4" fontId="36" fillId="0" borderId="24" xfId="0" applyNumberFormat="1" applyFont="1" applyBorder="1" applyAlignment="1">
      <alignment wrapText="1"/>
    </xf>
    <xf numFmtId="0" fontId="36" fillId="0" borderId="15" xfId="0" applyFont="1" applyBorder="1" applyAlignment="1">
      <alignment horizontal="right"/>
    </xf>
    <xf numFmtId="0" fontId="36" fillId="0" borderId="15" xfId="0" applyFont="1" applyBorder="1" applyAlignment="1">
      <alignment wrapText="1"/>
    </xf>
    <xf numFmtId="2" fontId="36" fillId="0" borderId="24" xfId="0" applyNumberFormat="1" applyFont="1" applyBorder="1" applyAlignment="1">
      <alignment wrapText="1"/>
    </xf>
    <xf numFmtId="4" fontId="36" fillId="0" borderId="15" xfId="0" applyNumberFormat="1" applyFont="1" applyBorder="1" applyAlignment="1">
      <alignment wrapText="1"/>
    </xf>
    <xf numFmtId="2" fontId="36" fillId="0" borderId="15" xfId="0" applyNumberFormat="1" applyFont="1" applyBorder="1" applyAlignment="1">
      <alignment wrapText="1"/>
    </xf>
    <xf numFmtId="0" fontId="36" fillId="0" borderId="15" xfId="0" applyFont="1" applyBorder="1" applyAlignment="1">
      <alignment/>
    </xf>
    <xf numFmtId="4" fontId="36" fillId="0" borderId="24" xfId="0" applyNumberFormat="1" applyFont="1" applyBorder="1" applyAlignment="1">
      <alignment/>
    </xf>
    <xf numFmtId="0" fontId="36" fillId="0" borderId="24" xfId="0" applyFont="1" applyBorder="1" applyAlignment="1">
      <alignment/>
    </xf>
    <xf numFmtId="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4" fontId="36" fillId="0" borderId="26" xfId="0" applyNumberFormat="1" applyFont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32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31" xfId="0" applyFont="1" applyBorder="1" applyAlignment="1">
      <alignment/>
    </xf>
    <xf numFmtId="4" fontId="36" fillId="0" borderId="31" xfId="0" applyNumberFormat="1" applyFont="1" applyBorder="1" applyAlignment="1">
      <alignment/>
    </xf>
    <xf numFmtId="0" fontId="37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top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1" fontId="0" fillId="0" borderId="0" xfId="0" applyNumberForma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0" fillId="0" borderId="28" xfId="0" applyBorder="1" applyAlignment="1">
      <alignment vertical="center"/>
    </xf>
    <xf numFmtId="1" fontId="0" fillId="0" borderId="28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4" fontId="31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2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 indent="2"/>
    </xf>
    <xf numFmtId="0" fontId="20" fillId="0" borderId="10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21" fillId="0" borderId="0" xfId="0" applyFont="1" applyAlignment="1">
      <alignment/>
    </xf>
    <xf numFmtId="0" fontId="46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1" fillId="20" borderId="1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" fillId="0" borderId="29" xfId="0" applyFont="1" applyBorder="1" applyAlignment="1">
      <alignment horizontal="right" vertical="top" wrapText="1"/>
    </xf>
    <xf numFmtId="0" fontId="1" fillId="0" borderId="30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3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vertical="center" wrapText="1"/>
    </xf>
    <xf numFmtId="3" fontId="48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48" fillId="0" borderId="10" xfId="0" applyNumberFormat="1" applyFont="1" applyBorder="1" applyAlignment="1" applyProtection="1">
      <alignment/>
      <protection locked="0"/>
    </xf>
    <xf numFmtId="4" fontId="48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4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center" wrapText="1"/>
    </xf>
    <xf numFmtId="0" fontId="36" fillId="0" borderId="30" xfId="0" applyFont="1" applyBorder="1" applyAlignment="1">
      <alignment/>
    </xf>
    <xf numFmtId="0" fontId="36" fillId="0" borderId="32" xfId="0" applyFont="1" applyBorder="1" applyAlignment="1">
      <alignment wrapText="1"/>
    </xf>
    <xf numFmtId="0" fontId="35" fillId="0" borderId="33" xfId="0" applyFont="1" applyBorder="1" applyAlignment="1">
      <alignment/>
    </xf>
    <xf numFmtId="0" fontId="35" fillId="0" borderId="34" xfId="0" applyFont="1" applyBorder="1" applyAlignment="1">
      <alignment/>
    </xf>
    <xf numFmtId="0" fontId="36" fillId="0" borderId="35" xfId="0" applyFont="1" applyBorder="1" applyAlignment="1">
      <alignment wrapText="1"/>
    </xf>
    <xf numFmtId="0" fontId="36" fillId="0" borderId="35" xfId="0" applyFont="1" applyBorder="1" applyAlignment="1">
      <alignment/>
    </xf>
    <xf numFmtId="0" fontId="36" fillId="0" borderId="36" xfId="0" applyFont="1" applyBorder="1" applyAlignment="1">
      <alignment/>
    </xf>
    <xf numFmtId="4" fontId="36" fillId="0" borderId="36" xfId="0" applyNumberFormat="1" applyFont="1" applyBorder="1" applyAlignment="1">
      <alignment/>
    </xf>
    <xf numFmtId="4" fontId="36" fillId="0" borderId="35" xfId="0" applyNumberFormat="1" applyFont="1" applyBorder="1" applyAlignment="1">
      <alignment/>
    </xf>
    <xf numFmtId="0" fontId="36" fillId="0" borderId="35" xfId="0" applyFont="1" applyBorder="1" applyAlignment="1">
      <alignment horizontal="right"/>
    </xf>
    <xf numFmtId="4" fontId="36" fillId="0" borderId="35" xfId="0" applyNumberFormat="1" applyFont="1" applyBorder="1" applyAlignment="1">
      <alignment wrapText="1"/>
    </xf>
    <xf numFmtId="0" fontId="28" fillId="20" borderId="17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/>
    </xf>
    <xf numFmtId="0" fontId="28" fillId="20" borderId="10" xfId="0" applyFont="1" applyFill="1" applyBorder="1" applyAlignment="1">
      <alignment horizontal="center" vertical="center" wrapText="1"/>
    </xf>
    <xf numFmtId="0" fontId="29" fillId="2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20" borderId="1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/>
    </xf>
    <xf numFmtId="0" fontId="37" fillId="0" borderId="10" xfId="0" applyFont="1" applyBorder="1" applyAlignment="1">
      <alignment horizontal="right" vertical="center" wrapText="1"/>
    </xf>
    <xf numFmtId="0" fontId="36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0" fontId="38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1" fontId="20" fillId="20" borderId="1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40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F47"/>
  <sheetViews>
    <sheetView workbookViewId="0" topLeftCell="A1">
      <selection activeCell="D25" sqref="D25"/>
    </sheetView>
  </sheetViews>
  <sheetFormatPr defaultColWidth="9.00390625" defaultRowHeight="12.75"/>
  <cols>
    <col min="1" max="1" width="6.875" style="0" customWidth="1"/>
    <col min="2" max="2" width="8.875" style="0" customWidth="1"/>
    <col min="3" max="3" width="6.00390625" style="0" customWidth="1"/>
    <col min="4" max="4" width="44.875" style="0" customWidth="1"/>
    <col min="5" max="5" width="12.375" style="0" customWidth="1"/>
    <col min="6" max="6" width="15.375" style="0" customWidth="1"/>
  </cols>
  <sheetData>
    <row r="1" spans="1:6" ht="18">
      <c r="A1" s="223" t="s">
        <v>0</v>
      </c>
      <c r="B1" s="223"/>
      <c r="C1" s="223"/>
      <c r="D1" s="223"/>
      <c r="E1" s="223"/>
      <c r="F1" s="223"/>
    </row>
    <row r="2" spans="2:4" ht="18">
      <c r="B2" s="1"/>
      <c r="C2" s="1"/>
      <c r="D2" s="1"/>
    </row>
    <row r="4" spans="1:6" s="3" customFormat="1" ht="25.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s="5" customFormat="1" ht="7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ht="19.5" customHeight="1">
      <c r="A6" s="6"/>
      <c r="B6" s="7"/>
      <c r="C6" s="7"/>
      <c r="D6" s="7"/>
      <c r="E6" s="7"/>
      <c r="F6" s="7"/>
    </row>
    <row r="7" spans="1:6" ht="19.5" customHeight="1">
      <c r="A7" s="8"/>
      <c r="B7" s="9"/>
      <c r="C7" s="9"/>
      <c r="D7" s="9"/>
      <c r="E7" s="9"/>
      <c r="F7" s="9"/>
    </row>
    <row r="8" spans="1:6" ht="19.5" customHeight="1">
      <c r="A8" s="10"/>
      <c r="B8" s="11"/>
      <c r="C8" s="11"/>
      <c r="D8" s="11"/>
      <c r="E8" s="11"/>
      <c r="F8" s="11"/>
    </row>
    <row r="9" spans="1:6" ht="19.5" customHeight="1">
      <c r="A9" s="8"/>
      <c r="B9" s="9"/>
      <c r="C9" s="9"/>
      <c r="D9" s="9"/>
      <c r="E9" s="9"/>
      <c r="F9" s="9"/>
    </row>
    <row r="10" spans="1:6" ht="19.5" customHeight="1">
      <c r="A10" s="10"/>
      <c r="B10" s="11"/>
      <c r="C10" s="11"/>
      <c r="D10" s="11"/>
      <c r="E10" s="11"/>
      <c r="F10" s="11"/>
    </row>
    <row r="11" spans="1:6" ht="19.5" customHeight="1">
      <c r="A11" s="8"/>
      <c r="B11" s="9"/>
      <c r="C11" s="9"/>
      <c r="D11" s="9"/>
      <c r="E11" s="9"/>
      <c r="F11" s="9"/>
    </row>
    <row r="12" spans="1:6" ht="19.5" customHeight="1">
      <c r="A12" s="12"/>
      <c r="B12" s="13"/>
      <c r="C12" s="13"/>
      <c r="D12" s="13"/>
      <c r="E12" s="13"/>
      <c r="F12" s="13"/>
    </row>
    <row r="13" spans="1:6" s="16" customFormat="1" ht="19.5" customHeight="1">
      <c r="A13" s="224" t="s">
        <v>7</v>
      </c>
      <c r="B13" s="224"/>
      <c r="C13" s="224"/>
      <c r="D13" s="224"/>
      <c r="E13" s="15"/>
      <c r="F13" s="15"/>
    </row>
    <row r="14" spans="2:4" ht="12.75">
      <c r="B14" s="17"/>
      <c r="C14" s="17"/>
      <c r="D14" s="17"/>
    </row>
    <row r="15" spans="2:4" ht="12.75">
      <c r="B15" s="17"/>
      <c r="C15" s="17"/>
      <c r="D15" s="17"/>
    </row>
    <row r="16" spans="2:4" ht="12.75">
      <c r="B16" s="18"/>
      <c r="C16" s="17"/>
      <c r="D16" s="17"/>
    </row>
    <row r="17" spans="2:4" ht="12.75">
      <c r="B17" s="17"/>
      <c r="C17" s="17"/>
      <c r="D17" s="17"/>
    </row>
    <row r="18" spans="2:4" ht="12.75">
      <c r="B18" s="17"/>
      <c r="C18" s="17"/>
      <c r="D18" s="17"/>
    </row>
    <row r="19" spans="2:4" ht="12.75">
      <c r="B19" s="17"/>
      <c r="C19" s="17"/>
      <c r="D19" s="17"/>
    </row>
    <row r="20" spans="2:4" ht="12.75">
      <c r="B20" s="17"/>
      <c r="C20" s="17"/>
      <c r="D20" s="17"/>
    </row>
    <row r="21" spans="2:4" ht="12.75">
      <c r="B21" s="17"/>
      <c r="C21" s="17"/>
      <c r="D21" s="17"/>
    </row>
    <row r="22" spans="2:4" ht="12.75">
      <c r="B22" s="17"/>
      <c r="C22" s="17"/>
      <c r="D22" s="17"/>
    </row>
    <row r="23" spans="2:4" ht="12.75">
      <c r="B23" s="17"/>
      <c r="C23" s="17"/>
      <c r="D23" s="17"/>
    </row>
    <row r="24" spans="2:4" ht="12.75">
      <c r="B24" s="17"/>
      <c r="C24" s="17"/>
      <c r="D24" s="17"/>
    </row>
    <row r="25" spans="2:4" ht="12.75">
      <c r="B25" s="17"/>
      <c r="C25" s="17"/>
      <c r="D25" s="17"/>
    </row>
    <row r="26" spans="2:4" ht="12.75">
      <c r="B26" s="17"/>
      <c r="C26" s="17"/>
      <c r="D26" s="17"/>
    </row>
    <row r="27" spans="2:4" ht="12.75">
      <c r="B27" s="17"/>
      <c r="C27" s="17"/>
      <c r="D27" s="17"/>
    </row>
    <row r="28" spans="2:4" ht="12.75">
      <c r="B28" s="17"/>
      <c r="C28" s="17"/>
      <c r="D28" s="17"/>
    </row>
    <row r="29" spans="2:4" ht="12.75">
      <c r="B29" s="17"/>
      <c r="C29" s="17"/>
      <c r="D29" s="17"/>
    </row>
    <row r="30" spans="2:4" ht="12.75">
      <c r="B30" s="17"/>
      <c r="C30" s="17"/>
      <c r="D30" s="17"/>
    </row>
    <row r="31" spans="2:4" ht="12.75">
      <c r="B31" s="17"/>
      <c r="C31" s="17"/>
      <c r="D31" s="17"/>
    </row>
    <row r="32" spans="2:4" ht="12.75">
      <c r="B32" s="17"/>
      <c r="C32" s="17"/>
      <c r="D32" s="17"/>
    </row>
    <row r="33" spans="2:4" ht="12.75">
      <c r="B33" s="17"/>
      <c r="C33" s="17"/>
      <c r="D33" s="17"/>
    </row>
    <row r="34" spans="2:4" ht="12.75">
      <c r="B34" s="17"/>
      <c r="C34" s="17"/>
      <c r="D34" s="17"/>
    </row>
    <row r="35" spans="2:4" ht="12.75">
      <c r="B35" s="17"/>
      <c r="C35" s="17"/>
      <c r="D35" s="17"/>
    </row>
    <row r="36" spans="2:4" ht="12.75">
      <c r="B36" s="17"/>
      <c r="C36" s="17"/>
      <c r="D36" s="17"/>
    </row>
    <row r="37" spans="2:4" ht="12.75">
      <c r="B37" s="17"/>
      <c r="C37" s="17"/>
      <c r="D37" s="17"/>
    </row>
    <row r="38" spans="2:4" ht="12.75">
      <c r="B38" s="17"/>
      <c r="C38" s="17"/>
      <c r="D38" s="17"/>
    </row>
    <row r="39" spans="2:4" ht="12.75">
      <c r="B39" s="17"/>
      <c r="C39" s="17"/>
      <c r="D39" s="17"/>
    </row>
    <row r="40" spans="2:4" ht="12.75">
      <c r="B40" s="17"/>
      <c r="C40" s="17"/>
      <c r="D40" s="17"/>
    </row>
    <row r="41" spans="2:4" ht="12.75">
      <c r="B41" s="17"/>
      <c r="C41" s="17"/>
      <c r="D41" s="17"/>
    </row>
    <row r="42" spans="2:4" ht="12.75">
      <c r="B42" s="17"/>
      <c r="C42" s="17"/>
      <c r="D42" s="17"/>
    </row>
    <row r="43" spans="2:4" ht="12.75">
      <c r="B43" s="17"/>
      <c r="C43" s="17"/>
      <c r="D43" s="17"/>
    </row>
    <row r="44" spans="2:4" ht="12.75">
      <c r="B44" s="17"/>
      <c r="C44" s="17"/>
      <c r="D44" s="17"/>
    </row>
    <row r="45" spans="2:4" ht="12.75">
      <c r="B45" s="17"/>
      <c r="C45" s="17"/>
      <c r="D45" s="17"/>
    </row>
    <row r="46" spans="2:4" ht="12.75">
      <c r="B46" s="17"/>
      <c r="C46" s="17"/>
      <c r="D46" s="17"/>
    </row>
    <row r="47" spans="2:4" ht="12.75">
      <c r="B47" s="17"/>
      <c r="C47" s="17"/>
      <c r="D47" s="17"/>
    </row>
  </sheetData>
  <mergeCells count="2">
    <mergeCell ref="A1:F1"/>
    <mergeCell ref="A13:D13"/>
  </mergeCells>
  <printOptions horizontalCentered="1"/>
  <pageMargins left="0.5701388888888889" right="0.5402777777777777" top="2.204861111111111" bottom="0.5902777777777779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17" customWidth="1"/>
    <col min="2" max="2" width="9.00390625" style="17" customWidth="1"/>
    <col min="3" max="3" width="6.625" style="17" customWidth="1"/>
    <col min="4" max="4" width="12.625" style="17" customWidth="1"/>
    <col min="5" max="5" width="13.125" style="17" customWidth="1"/>
    <col min="6" max="6" width="12.875" style="17" customWidth="1"/>
    <col min="7" max="7" width="15.875" style="17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7" customWidth="1"/>
  </cols>
  <sheetData>
    <row r="1" spans="1:10" ht="45" customHeight="1">
      <c r="A1" s="243" t="s">
        <v>197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6" ht="15.75">
      <c r="A2" s="147"/>
      <c r="B2" s="147"/>
      <c r="C2" s="147"/>
      <c r="D2" s="147"/>
      <c r="E2" s="147"/>
      <c r="F2" s="147"/>
    </row>
    <row r="3" spans="1:10" ht="13.5" customHeight="1">
      <c r="A3" s="141"/>
      <c r="B3" s="141"/>
      <c r="C3" s="141"/>
      <c r="D3" s="141"/>
      <c r="E3" s="141"/>
      <c r="F3" s="141"/>
      <c r="J3" s="148" t="s">
        <v>23</v>
      </c>
    </row>
    <row r="4" spans="1:10" ht="20.25" customHeight="1">
      <c r="A4" s="234" t="s">
        <v>1</v>
      </c>
      <c r="B4" s="234" t="s">
        <v>2</v>
      </c>
      <c r="C4" s="234" t="s">
        <v>3</v>
      </c>
      <c r="D4" s="222" t="s">
        <v>190</v>
      </c>
      <c r="E4" s="222" t="s">
        <v>191</v>
      </c>
      <c r="F4" s="222" t="s">
        <v>14</v>
      </c>
      <c r="G4" s="222"/>
      <c r="H4" s="222"/>
      <c r="I4" s="222"/>
      <c r="J4" s="222"/>
    </row>
    <row r="5" spans="1:10" ht="18" customHeight="1">
      <c r="A5" s="234"/>
      <c r="B5" s="234"/>
      <c r="C5" s="234"/>
      <c r="D5" s="222"/>
      <c r="E5" s="222"/>
      <c r="F5" s="222" t="s">
        <v>192</v>
      </c>
      <c r="G5" s="222" t="s">
        <v>12</v>
      </c>
      <c r="H5" s="222"/>
      <c r="I5" s="222"/>
      <c r="J5" s="222" t="s">
        <v>193</v>
      </c>
    </row>
    <row r="6" spans="1:10" ht="69" customHeight="1">
      <c r="A6" s="234"/>
      <c r="B6" s="234"/>
      <c r="C6" s="234"/>
      <c r="D6" s="222"/>
      <c r="E6" s="222"/>
      <c r="F6" s="222"/>
      <c r="G6" s="2" t="s">
        <v>194</v>
      </c>
      <c r="H6" s="2" t="s">
        <v>195</v>
      </c>
      <c r="I6" s="2" t="s">
        <v>196</v>
      </c>
      <c r="J6" s="222"/>
    </row>
    <row r="7" spans="1:10" ht="8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19.5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9.5" customHeigh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9.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9.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9.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9.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9.5" customHeight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9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24.75" customHeight="1">
      <c r="A21" s="242" t="s">
        <v>69</v>
      </c>
      <c r="B21" s="242"/>
      <c r="C21" s="242"/>
      <c r="D21" s="242"/>
      <c r="E21" s="146"/>
      <c r="F21" s="146"/>
      <c r="G21" s="146"/>
      <c r="H21" s="146"/>
      <c r="I21" s="146"/>
      <c r="J21" s="146"/>
    </row>
  </sheetData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2777777777778" right="0.5902777777777778" top="1.0798611111111112" bottom="0.39375" header="0.5118055555555556" footer="0.5118055555555556"/>
  <pageSetup horizontalDpi="300" verticalDpi="300" orientation="landscape" paperSize="9" scale="90"/>
  <headerFooter alignWithMargins="0">
    <oddHeader>&amp;RZałącznik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7"/>
  <sheetViews>
    <sheetView workbookViewId="0" topLeftCell="A1">
      <selection activeCell="C27" sqref="C27"/>
    </sheetView>
  </sheetViews>
  <sheetFormatPr defaultColWidth="9.00390625" defaultRowHeight="12.75"/>
  <cols>
    <col min="1" max="1" width="18.625" style="17" customWidth="1"/>
    <col min="2" max="2" width="7.25390625" style="17" customWidth="1"/>
    <col min="3" max="3" width="9.00390625" style="17" customWidth="1"/>
    <col min="4" max="4" width="15.625" style="17" customWidth="1"/>
    <col min="5" max="5" width="7.625" style="149" customWidth="1"/>
    <col min="6" max="6" width="14.125" style="17" customWidth="1"/>
    <col min="7" max="7" width="14.375" style="17" customWidth="1"/>
    <col min="8" max="8" width="15.875" style="17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7" customWidth="1"/>
  </cols>
  <sheetData>
    <row r="1" spans="1:13" ht="45" customHeight="1">
      <c r="A1" s="243" t="s">
        <v>198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150"/>
    </row>
    <row r="3" ht="12.75">
      <c r="M3" s="148" t="s">
        <v>23</v>
      </c>
    </row>
    <row r="4" spans="1:82" ht="20.25" customHeight="1">
      <c r="A4" s="222" t="s">
        <v>199</v>
      </c>
      <c r="B4" s="234" t="s">
        <v>1</v>
      </c>
      <c r="C4" s="234" t="s">
        <v>2</v>
      </c>
      <c r="D4" s="222" t="s">
        <v>200</v>
      </c>
      <c r="E4" s="246" t="s">
        <v>3</v>
      </c>
      <c r="F4" s="222" t="s">
        <v>191</v>
      </c>
      <c r="G4" s="222" t="s">
        <v>14</v>
      </c>
      <c r="H4" s="222"/>
      <c r="I4" s="222"/>
      <c r="J4" s="222"/>
      <c r="K4" s="222"/>
      <c r="L4" s="222"/>
      <c r="M4" s="222"/>
      <c r="CA4" s="17"/>
      <c r="CB4" s="17"/>
      <c r="CC4" s="17"/>
      <c r="CD4" s="17"/>
    </row>
    <row r="5" spans="1:82" ht="18" customHeight="1">
      <c r="A5" s="222"/>
      <c r="B5" s="234"/>
      <c r="C5" s="234"/>
      <c r="D5" s="222"/>
      <c r="E5" s="246"/>
      <c r="F5" s="222"/>
      <c r="G5" s="222" t="s">
        <v>192</v>
      </c>
      <c r="H5" s="222" t="s">
        <v>12</v>
      </c>
      <c r="I5" s="222"/>
      <c r="J5" s="222"/>
      <c r="K5" s="222"/>
      <c r="L5" s="222"/>
      <c r="M5" s="222" t="s">
        <v>193</v>
      </c>
      <c r="CA5" s="17"/>
      <c r="CB5" s="17"/>
      <c r="CC5" s="17"/>
      <c r="CD5" s="17"/>
    </row>
    <row r="6" spans="1:82" ht="69" customHeight="1">
      <c r="A6" s="222"/>
      <c r="B6" s="234"/>
      <c r="C6" s="234"/>
      <c r="D6" s="222"/>
      <c r="E6" s="246"/>
      <c r="F6" s="222"/>
      <c r="G6" s="222"/>
      <c r="H6" s="2" t="s">
        <v>194</v>
      </c>
      <c r="I6" s="2" t="s">
        <v>195</v>
      </c>
      <c r="J6" s="2" t="s">
        <v>196</v>
      </c>
      <c r="K6" s="2" t="s">
        <v>201</v>
      </c>
      <c r="L6" s="2" t="s">
        <v>202</v>
      </c>
      <c r="M6" s="222"/>
      <c r="CA6" s="17"/>
      <c r="CB6" s="17"/>
      <c r="CC6" s="17"/>
      <c r="CD6" s="17"/>
    </row>
    <row r="7" spans="1:82" ht="8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CA7" s="17"/>
      <c r="CB7" s="17"/>
      <c r="CC7" s="17"/>
      <c r="CD7" s="17"/>
    </row>
    <row r="8" spans="1:82" ht="50.25" customHeight="1">
      <c r="A8" s="244" t="s">
        <v>203</v>
      </c>
      <c r="B8" s="244"/>
      <c r="C8" s="244"/>
      <c r="D8" s="151"/>
      <c r="E8" s="152"/>
      <c r="F8" s="153"/>
      <c r="G8" s="153"/>
      <c r="H8" s="153"/>
      <c r="I8" s="153"/>
      <c r="J8" s="153"/>
      <c r="K8" s="153"/>
      <c r="L8" s="153"/>
      <c r="M8" s="153"/>
      <c r="CA8" s="17"/>
      <c r="CB8" s="17"/>
      <c r="CC8" s="17"/>
      <c r="CD8" s="17"/>
    </row>
    <row r="9" spans="1:82" ht="19.5" customHeight="1">
      <c r="A9" s="9"/>
      <c r="B9" s="9"/>
      <c r="C9" s="9"/>
      <c r="D9" s="9"/>
      <c r="E9" s="154"/>
      <c r="F9" s="75"/>
      <c r="G9" s="75"/>
      <c r="H9" s="75"/>
      <c r="I9" s="75"/>
      <c r="J9" s="75"/>
      <c r="K9" s="75"/>
      <c r="L9" s="75"/>
      <c r="M9" s="75"/>
      <c r="CA9" s="17"/>
      <c r="CB9" s="17"/>
      <c r="CC9" s="17"/>
      <c r="CD9" s="17"/>
    </row>
    <row r="10" spans="1:82" ht="19.5" customHeight="1">
      <c r="A10" s="13"/>
      <c r="B10" s="13"/>
      <c r="C10" s="13"/>
      <c r="D10" s="13"/>
      <c r="E10" s="155"/>
      <c r="F10" s="83"/>
      <c r="G10" s="83"/>
      <c r="H10" s="83"/>
      <c r="I10" s="83"/>
      <c r="J10" s="83"/>
      <c r="K10" s="83"/>
      <c r="L10" s="83"/>
      <c r="M10" s="83"/>
      <c r="CA10" s="17"/>
      <c r="CB10" s="17"/>
      <c r="CC10" s="17"/>
      <c r="CD10" s="17"/>
    </row>
    <row r="11" spans="1:82" ht="51.75" customHeight="1">
      <c r="A11" s="245" t="s">
        <v>204</v>
      </c>
      <c r="B11" s="245"/>
      <c r="C11" s="245"/>
      <c r="D11" s="151"/>
      <c r="E11" s="152"/>
      <c r="F11" s="153"/>
      <c r="G11" s="153"/>
      <c r="H11" s="153"/>
      <c r="I11" s="153"/>
      <c r="J11" s="153"/>
      <c r="K11" s="153"/>
      <c r="L11" s="153"/>
      <c r="M11" s="153"/>
      <c r="CA11" s="17"/>
      <c r="CB11" s="17"/>
      <c r="CC11" s="17"/>
      <c r="CD11" s="17"/>
    </row>
    <row r="12" spans="1:82" ht="19.5" customHeight="1">
      <c r="A12" s="9"/>
      <c r="B12" s="9"/>
      <c r="C12" s="9"/>
      <c r="D12" s="9"/>
      <c r="E12" s="154"/>
      <c r="F12" s="75"/>
      <c r="G12" s="75"/>
      <c r="H12" s="75"/>
      <c r="I12" s="75"/>
      <c r="J12" s="75"/>
      <c r="K12" s="75"/>
      <c r="L12" s="75"/>
      <c r="M12" s="75"/>
      <c r="CA12" s="17"/>
      <c r="CB12" s="17"/>
      <c r="CC12" s="17"/>
      <c r="CD12" s="17"/>
    </row>
    <row r="13" spans="1:82" ht="19.5" customHeight="1">
      <c r="A13" s="13"/>
      <c r="B13" s="13"/>
      <c r="C13" s="13"/>
      <c r="D13" s="13"/>
      <c r="E13" s="155"/>
      <c r="F13" s="83"/>
      <c r="G13" s="83"/>
      <c r="H13" s="83"/>
      <c r="I13" s="83"/>
      <c r="J13" s="83"/>
      <c r="K13" s="83"/>
      <c r="L13" s="83"/>
      <c r="M13" s="83"/>
      <c r="CA13" s="17"/>
      <c r="CB13" s="17"/>
      <c r="CC13" s="17"/>
      <c r="CD13" s="17"/>
    </row>
    <row r="14" spans="1:82" ht="51.75" customHeight="1">
      <c r="A14" s="245" t="s">
        <v>205</v>
      </c>
      <c r="B14" s="245"/>
      <c r="C14" s="245"/>
      <c r="D14" s="151"/>
      <c r="E14" s="152"/>
      <c r="F14" s="153"/>
      <c r="G14" s="153"/>
      <c r="H14" s="153"/>
      <c r="I14" s="153"/>
      <c r="J14" s="153"/>
      <c r="K14" s="153"/>
      <c r="L14" s="153"/>
      <c r="M14" s="153"/>
      <c r="CA14" s="17"/>
      <c r="CB14" s="17"/>
      <c r="CC14" s="17"/>
      <c r="CD14" s="17"/>
    </row>
    <row r="15" spans="1:82" ht="19.5" customHeight="1">
      <c r="A15" s="9"/>
      <c r="B15" s="9"/>
      <c r="C15" s="9"/>
      <c r="D15" s="9"/>
      <c r="E15" s="154"/>
      <c r="F15" s="75"/>
      <c r="G15" s="75"/>
      <c r="H15" s="75"/>
      <c r="I15" s="75"/>
      <c r="J15" s="75"/>
      <c r="K15" s="75"/>
      <c r="L15" s="75"/>
      <c r="M15" s="75"/>
      <c r="CA15" s="17"/>
      <c r="CB15" s="17"/>
      <c r="CC15" s="17"/>
      <c r="CD15" s="17"/>
    </row>
    <row r="16" spans="1:82" ht="19.5" customHeight="1">
      <c r="A16" s="13"/>
      <c r="B16" s="13"/>
      <c r="C16" s="13"/>
      <c r="D16" s="13"/>
      <c r="E16" s="155"/>
      <c r="F16" s="83"/>
      <c r="G16" s="83"/>
      <c r="H16" s="83"/>
      <c r="I16" s="83"/>
      <c r="J16" s="83"/>
      <c r="K16" s="83"/>
      <c r="L16" s="83"/>
      <c r="M16" s="83"/>
      <c r="CA16" s="17"/>
      <c r="CB16" s="17"/>
      <c r="CC16" s="17"/>
      <c r="CD16" s="17"/>
    </row>
    <row r="17" spans="1:82" ht="24.75" customHeight="1">
      <c r="A17" s="242" t="s">
        <v>69</v>
      </c>
      <c r="B17" s="242"/>
      <c r="C17" s="242"/>
      <c r="D17" s="68"/>
      <c r="E17" s="156"/>
      <c r="F17" s="68"/>
      <c r="G17" s="68"/>
      <c r="H17" s="68"/>
      <c r="I17" s="68"/>
      <c r="J17" s="68"/>
      <c r="K17" s="68"/>
      <c r="L17" s="68"/>
      <c r="M17" s="68"/>
      <c r="CA17" s="17"/>
      <c r="CB17" s="17"/>
      <c r="CC17" s="17"/>
      <c r="CD17" s="17"/>
    </row>
  </sheetData>
  <mergeCells count="15">
    <mergeCell ref="A1:L1"/>
    <mergeCell ref="A4:A6"/>
    <mergeCell ref="B4:B6"/>
    <mergeCell ref="C4:C6"/>
    <mergeCell ref="D4:D6"/>
    <mergeCell ref="E4:E6"/>
    <mergeCell ref="F4:F6"/>
    <mergeCell ref="G4:M4"/>
    <mergeCell ref="G5:G6"/>
    <mergeCell ref="H5:L5"/>
    <mergeCell ref="A17:C17"/>
    <mergeCell ref="M5:M6"/>
    <mergeCell ref="A8:C8"/>
    <mergeCell ref="A11:C11"/>
    <mergeCell ref="A14:C14"/>
  </mergeCells>
  <printOptions horizontalCentered="1"/>
  <pageMargins left="0.5902777777777778" right="0.5902777777777778" top="1.1020833333333333" bottom="0.39375" header="0.5118055555555556" footer="0.5118055555555556"/>
  <pageSetup fitToHeight="1" fitToWidth="1" horizontalDpi="300" verticalDpi="300" orientation="landscape" paperSize="9"/>
  <headerFooter alignWithMargins="0">
    <oddHeader>&amp;RZałącznik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2" sqref="A2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247" t="s">
        <v>206</v>
      </c>
      <c r="B1" s="247"/>
      <c r="C1" s="247"/>
      <c r="D1" s="247"/>
      <c r="E1" s="247"/>
      <c r="F1" s="247"/>
      <c r="G1" s="247"/>
      <c r="H1" s="247"/>
      <c r="I1" s="247"/>
    </row>
    <row r="2" spans="1:9" ht="16.5">
      <c r="A2" s="247" t="s">
        <v>207</v>
      </c>
      <c r="B2" s="247"/>
      <c r="C2" s="247"/>
      <c r="D2" s="247"/>
      <c r="E2" s="247"/>
      <c r="F2" s="247"/>
      <c r="G2" s="247"/>
      <c r="H2" s="247"/>
      <c r="I2" s="247"/>
    </row>
    <row r="3" spans="1:9" ht="13.5" customHeight="1">
      <c r="A3" s="157"/>
      <c r="B3" s="157"/>
      <c r="C3" s="157"/>
      <c r="D3" s="157"/>
      <c r="E3" s="157"/>
      <c r="F3" s="157"/>
      <c r="G3" s="157"/>
      <c r="H3" s="157"/>
      <c r="I3" s="157"/>
    </row>
    <row r="4" spans="1:9" ht="12.75">
      <c r="A4" s="17"/>
      <c r="B4" s="17"/>
      <c r="C4" s="17"/>
      <c r="D4" s="17"/>
      <c r="E4" s="17"/>
      <c r="F4" s="17"/>
      <c r="G4" s="17"/>
      <c r="H4" s="17"/>
      <c r="I4" s="35" t="s">
        <v>23</v>
      </c>
    </row>
    <row r="5" spans="1:9" ht="15" customHeight="1">
      <c r="A5" s="234" t="s">
        <v>24</v>
      </c>
      <c r="B5" s="234" t="s">
        <v>208</v>
      </c>
      <c r="C5" s="222" t="s">
        <v>1</v>
      </c>
      <c r="D5" s="222" t="s">
        <v>209</v>
      </c>
      <c r="E5" s="222" t="s">
        <v>210</v>
      </c>
      <c r="F5" s="222"/>
      <c r="G5" s="222" t="s">
        <v>211</v>
      </c>
      <c r="H5" s="222"/>
      <c r="I5" s="222" t="s">
        <v>212</v>
      </c>
    </row>
    <row r="6" spans="1:9" ht="15" customHeight="1">
      <c r="A6" s="234"/>
      <c r="B6" s="234"/>
      <c r="C6" s="222"/>
      <c r="D6" s="222"/>
      <c r="E6" s="222" t="s">
        <v>213</v>
      </c>
      <c r="F6" s="222" t="s">
        <v>214</v>
      </c>
      <c r="G6" s="222" t="s">
        <v>213</v>
      </c>
      <c r="H6" s="222" t="s">
        <v>215</v>
      </c>
      <c r="I6" s="222"/>
    </row>
    <row r="7" spans="1:9" ht="15" customHeight="1">
      <c r="A7" s="234"/>
      <c r="B7" s="234"/>
      <c r="C7" s="222"/>
      <c r="D7" s="222"/>
      <c r="E7" s="222"/>
      <c r="F7" s="222"/>
      <c r="G7" s="222"/>
      <c r="H7" s="222"/>
      <c r="I7" s="222"/>
    </row>
    <row r="8" spans="1:9" ht="15" customHeight="1">
      <c r="A8" s="234"/>
      <c r="B8" s="234"/>
      <c r="C8" s="222"/>
      <c r="D8" s="222"/>
      <c r="E8" s="222"/>
      <c r="F8" s="222"/>
      <c r="G8" s="222"/>
      <c r="H8" s="222"/>
      <c r="I8" s="222"/>
    </row>
    <row r="9" spans="1:9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9" ht="21.75" customHeight="1">
      <c r="A10" s="39" t="s">
        <v>216</v>
      </c>
      <c r="B10" s="7" t="s">
        <v>217</v>
      </c>
      <c r="C10" s="7"/>
      <c r="D10" s="7"/>
      <c r="E10" s="7"/>
      <c r="F10" s="7"/>
      <c r="G10" s="7"/>
      <c r="H10" s="7"/>
      <c r="I10" s="7"/>
    </row>
    <row r="11" spans="1:9" ht="21.75" customHeight="1">
      <c r="A11" s="47"/>
      <c r="B11" s="158" t="s">
        <v>12</v>
      </c>
      <c r="C11" s="158"/>
      <c r="D11" s="9"/>
      <c r="E11" s="9"/>
      <c r="F11" s="9"/>
      <c r="G11" s="9"/>
      <c r="H11" s="9"/>
      <c r="I11" s="9"/>
    </row>
    <row r="12" spans="1:9" ht="21.75" customHeight="1">
      <c r="A12" s="47"/>
      <c r="B12" s="159" t="s">
        <v>51</v>
      </c>
      <c r="C12" s="159"/>
      <c r="D12" s="9"/>
      <c r="E12" s="9"/>
      <c r="F12" s="9"/>
      <c r="G12" s="9"/>
      <c r="H12" s="9"/>
      <c r="I12" s="9"/>
    </row>
    <row r="13" spans="1:9" ht="21.75" customHeight="1">
      <c r="A13" s="47"/>
      <c r="B13" s="159" t="s">
        <v>55</v>
      </c>
      <c r="C13" s="159"/>
      <c r="D13" s="9"/>
      <c r="E13" s="9"/>
      <c r="F13" s="9"/>
      <c r="G13" s="9"/>
      <c r="H13" s="9"/>
      <c r="I13" s="9"/>
    </row>
    <row r="14" spans="1:9" ht="21.75" customHeight="1">
      <c r="A14" s="47"/>
      <c r="B14" s="159" t="s">
        <v>57</v>
      </c>
      <c r="C14" s="159"/>
      <c r="D14" s="9"/>
      <c r="E14" s="9"/>
      <c r="F14" s="9"/>
      <c r="G14" s="9"/>
      <c r="H14" s="9"/>
      <c r="I14" s="9"/>
    </row>
    <row r="15" spans="1:9" ht="21.75" customHeight="1">
      <c r="A15" s="160"/>
      <c r="B15" s="161" t="s">
        <v>59</v>
      </c>
      <c r="C15" s="161"/>
      <c r="D15" s="13"/>
      <c r="E15" s="13"/>
      <c r="F15" s="13"/>
      <c r="G15" s="13"/>
      <c r="H15" s="13"/>
      <c r="I15" s="13"/>
    </row>
    <row r="16" spans="1:9" ht="21.75" customHeight="1">
      <c r="A16" s="39" t="s">
        <v>218</v>
      </c>
      <c r="B16" s="7" t="s">
        <v>219</v>
      </c>
      <c r="C16" s="7"/>
      <c r="D16" s="7"/>
      <c r="E16" s="7"/>
      <c r="F16" s="7"/>
      <c r="G16" s="7"/>
      <c r="H16" s="7"/>
      <c r="I16" s="7"/>
    </row>
    <row r="17" spans="1:9" ht="21.75" customHeight="1">
      <c r="A17" s="47"/>
      <c r="B17" s="158" t="s">
        <v>12</v>
      </c>
      <c r="C17" s="158"/>
      <c r="D17" s="9"/>
      <c r="E17" s="9"/>
      <c r="F17" s="9"/>
      <c r="G17" s="9"/>
      <c r="H17" s="9"/>
      <c r="I17" s="9"/>
    </row>
    <row r="18" spans="1:9" ht="21.75" customHeight="1">
      <c r="A18" s="47"/>
      <c r="B18" s="159" t="s">
        <v>51</v>
      </c>
      <c r="C18" s="159"/>
      <c r="D18" s="9"/>
      <c r="E18" s="9"/>
      <c r="F18" s="9"/>
      <c r="G18" s="9"/>
      <c r="H18" s="9"/>
      <c r="I18" s="9"/>
    </row>
    <row r="19" spans="1:9" ht="21.75" customHeight="1">
      <c r="A19" s="47"/>
      <c r="B19" s="159" t="s">
        <v>55</v>
      </c>
      <c r="C19" s="159"/>
      <c r="D19" s="9"/>
      <c r="E19" s="9"/>
      <c r="F19" s="9"/>
      <c r="G19" s="9"/>
      <c r="H19" s="9"/>
      <c r="I19" s="9"/>
    </row>
    <row r="20" spans="1:9" ht="21.75" customHeight="1">
      <c r="A20" s="47"/>
      <c r="B20" s="159" t="s">
        <v>57</v>
      </c>
      <c r="C20" s="159"/>
      <c r="D20" s="9"/>
      <c r="E20" s="9"/>
      <c r="F20" s="9"/>
      <c r="G20" s="9"/>
      <c r="H20" s="9"/>
      <c r="I20" s="9"/>
    </row>
    <row r="21" spans="1:9" ht="21.75" customHeight="1">
      <c r="A21" s="160"/>
      <c r="B21" s="161" t="s">
        <v>59</v>
      </c>
      <c r="C21" s="161"/>
      <c r="D21" s="13"/>
      <c r="E21" s="13"/>
      <c r="F21" s="13"/>
      <c r="G21" s="13"/>
      <c r="H21" s="13"/>
      <c r="I21" s="13"/>
    </row>
    <row r="22" spans="1:9" ht="21.75" customHeight="1">
      <c r="A22" s="39" t="s">
        <v>220</v>
      </c>
      <c r="B22" s="7" t="s">
        <v>221</v>
      </c>
      <c r="C22" s="7"/>
      <c r="D22" s="7"/>
      <c r="E22" s="7"/>
      <c r="F22" s="7"/>
      <c r="G22" s="7"/>
      <c r="H22" s="7"/>
      <c r="I22" s="7"/>
    </row>
    <row r="23" spans="1:9" ht="21.75" customHeight="1">
      <c r="A23" s="9"/>
      <c r="B23" s="158" t="s">
        <v>12</v>
      </c>
      <c r="C23" s="158"/>
      <c r="D23" s="9"/>
      <c r="E23" s="9"/>
      <c r="F23" s="47"/>
      <c r="G23" s="9"/>
      <c r="H23" s="9"/>
      <c r="I23" s="9"/>
    </row>
    <row r="24" spans="1:9" ht="21.75" customHeight="1">
      <c r="A24" s="9"/>
      <c r="B24" s="159" t="s">
        <v>51</v>
      </c>
      <c r="C24" s="159"/>
      <c r="D24" s="9"/>
      <c r="E24" s="9"/>
      <c r="F24" s="47" t="s">
        <v>70</v>
      </c>
      <c r="G24" s="9"/>
      <c r="H24" s="9"/>
      <c r="I24" s="9"/>
    </row>
    <row r="25" spans="1:9" ht="21.75" customHeight="1">
      <c r="A25" s="9"/>
      <c r="B25" s="159" t="s">
        <v>55</v>
      </c>
      <c r="C25" s="159"/>
      <c r="D25" s="9"/>
      <c r="E25" s="9"/>
      <c r="F25" s="47" t="s">
        <v>70</v>
      </c>
      <c r="G25" s="9"/>
      <c r="H25" s="9"/>
      <c r="I25" s="9"/>
    </row>
    <row r="26" spans="1:9" ht="21.75" customHeight="1">
      <c r="A26" s="9"/>
      <c r="B26" s="159" t="s">
        <v>57</v>
      </c>
      <c r="C26" s="159"/>
      <c r="D26" s="9"/>
      <c r="E26" s="9"/>
      <c r="F26" s="47" t="s">
        <v>70</v>
      </c>
      <c r="G26" s="9"/>
      <c r="H26" s="9"/>
      <c r="I26" s="9"/>
    </row>
    <row r="27" spans="1:9" ht="21.75" customHeight="1">
      <c r="A27" s="13"/>
      <c r="B27" s="161" t="s">
        <v>59</v>
      </c>
      <c r="C27" s="161"/>
      <c r="D27" s="13"/>
      <c r="E27" s="13"/>
      <c r="F27" s="160" t="s">
        <v>70</v>
      </c>
      <c r="G27" s="13"/>
      <c r="H27" s="13"/>
      <c r="I27" s="13"/>
    </row>
    <row r="28" spans="1:9" s="16" customFormat="1" ht="21.75" customHeight="1">
      <c r="A28" s="224" t="s">
        <v>69</v>
      </c>
      <c r="B28" s="224"/>
      <c r="C28" s="14"/>
      <c r="D28" s="162"/>
      <c r="E28" s="162"/>
      <c r="F28" s="162"/>
      <c r="G28" s="162"/>
      <c r="H28" s="162"/>
      <c r="I28" s="162"/>
    </row>
    <row r="29" ht="4.5" customHeight="1"/>
    <row r="30" ht="14.25">
      <c r="A30" t="s">
        <v>222</v>
      </c>
    </row>
  </sheetData>
  <mergeCells count="14">
    <mergeCell ref="A1:I1"/>
    <mergeCell ref="A2:I2"/>
    <mergeCell ref="A5:A8"/>
    <mergeCell ref="B5:B8"/>
    <mergeCell ref="C5:C8"/>
    <mergeCell ref="D5:D8"/>
    <mergeCell ref="E5:F5"/>
    <mergeCell ref="G5:H5"/>
    <mergeCell ref="I5:I8"/>
    <mergeCell ref="E6:E8"/>
    <mergeCell ref="F6:F8"/>
    <mergeCell ref="G6:G8"/>
    <mergeCell ref="H6:H8"/>
    <mergeCell ref="A28:B28"/>
  </mergeCells>
  <printOptions horizontalCentered="1"/>
  <pageMargins left="0.5118055555555556" right="0.5118055555555556" top="2.204861111111111" bottom="0.7875" header="0.5118055555555556" footer="0.5118055555555556"/>
  <pageSetup horizontalDpi="300" verticalDpi="300" orientation="portrait" paperSize="9" scale="90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41" t="s">
        <v>223</v>
      </c>
      <c r="B1" s="241"/>
      <c r="C1" s="241"/>
      <c r="D1" s="241"/>
      <c r="E1" s="241"/>
      <c r="F1" s="241"/>
    </row>
    <row r="2" spans="4:6" ht="19.5" customHeight="1">
      <c r="D2" s="157"/>
      <c r="E2" s="157"/>
      <c r="F2" s="157"/>
    </row>
    <row r="3" spans="4:6" ht="19.5" customHeight="1">
      <c r="D3" s="17"/>
      <c r="E3" s="17"/>
      <c r="F3" s="163" t="s">
        <v>23</v>
      </c>
    </row>
    <row r="4" spans="1:6" ht="19.5" customHeight="1">
      <c r="A4" s="234" t="s">
        <v>24</v>
      </c>
      <c r="B4" s="234" t="s">
        <v>1</v>
      </c>
      <c r="C4" s="234" t="s">
        <v>2</v>
      </c>
      <c r="D4" s="222" t="s">
        <v>224</v>
      </c>
      <c r="E4" s="222" t="s">
        <v>225</v>
      </c>
      <c r="F4" s="222" t="s">
        <v>226</v>
      </c>
    </row>
    <row r="5" spans="1:6" ht="19.5" customHeight="1">
      <c r="A5" s="234"/>
      <c r="B5" s="234"/>
      <c r="C5" s="234"/>
      <c r="D5" s="222"/>
      <c r="E5" s="222"/>
      <c r="F5" s="222"/>
    </row>
    <row r="6" spans="1:6" ht="19.5" customHeight="1">
      <c r="A6" s="234"/>
      <c r="B6" s="234"/>
      <c r="C6" s="234"/>
      <c r="D6" s="222"/>
      <c r="E6" s="222"/>
      <c r="F6" s="222"/>
    </row>
    <row r="7" spans="1:6" ht="7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ht="30" customHeight="1">
      <c r="A8" s="164"/>
      <c r="B8" s="164"/>
      <c r="C8" s="164"/>
      <c r="D8" s="164"/>
      <c r="E8" s="164"/>
      <c r="F8" s="164"/>
    </row>
    <row r="9" spans="1:6" ht="30" customHeight="1">
      <c r="A9" s="165"/>
      <c r="B9" s="165"/>
      <c r="C9" s="165"/>
      <c r="D9" s="165"/>
      <c r="E9" s="165"/>
      <c r="F9" s="165"/>
    </row>
    <row r="10" spans="1:6" ht="30" customHeight="1">
      <c r="A10" s="165"/>
      <c r="B10" s="165"/>
      <c r="C10" s="165"/>
      <c r="D10" s="165"/>
      <c r="E10" s="165"/>
      <c r="F10" s="165"/>
    </row>
    <row r="11" spans="1:6" ht="30" customHeight="1">
      <c r="A11" s="165"/>
      <c r="B11" s="165"/>
      <c r="C11" s="165"/>
      <c r="D11" s="165"/>
      <c r="E11" s="165"/>
      <c r="F11" s="165"/>
    </row>
    <row r="12" spans="1:6" ht="30" customHeight="1">
      <c r="A12" s="166"/>
      <c r="B12" s="166"/>
      <c r="C12" s="166"/>
      <c r="D12" s="166"/>
      <c r="E12" s="166"/>
      <c r="F12" s="166"/>
    </row>
    <row r="13" spans="1:6" s="17" customFormat="1" ht="30" customHeight="1">
      <c r="A13" s="224" t="s">
        <v>69</v>
      </c>
      <c r="B13" s="224"/>
      <c r="C13" s="224"/>
      <c r="D13" s="224"/>
      <c r="E13" s="137"/>
      <c r="F13" s="137"/>
    </row>
  </sheetData>
  <mergeCells count="8">
    <mergeCell ref="A13:D13"/>
    <mergeCell ref="A1:F1"/>
    <mergeCell ref="A4:A6"/>
    <mergeCell ref="B4:B6"/>
    <mergeCell ref="C4:C6"/>
    <mergeCell ref="D4:D6"/>
    <mergeCell ref="E4:E6"/>
    <mergeCell ref="F4:F6"/>
  </mergeCells>
  <printOptions horizontalCentered="1"/>
  <pageMargins left="0.39375" right="0.39375" top="2.220138888888889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2" sqref="A2"/>
    </sheetView>
  </sheetViews>
  <sheetFormatPr defaultColWidth="9.00390625" defaultRowHeight="12.75"/>
  <cols>
    <col min="1" max="1" width="4.00390625" style="17" customWidth="1"/>
    <col min="2" max="2" width="8.125" style="17" customWidth="1"/>
    <col min="3" max="3" width="9.875" style="17" customWidth="1"/>
    <col min="4" max="4" width="41.625" style="17" customWidth="1"/>
    <col min="5" max="5" width="22.375" style="17" customWidth="1"/>
    <col min="6" max="16384" width="9.125" style="17" customWidth="1"/>
  </cols>
  <sheetData>
    <row r="1" spans="1:5" ht="19.5" customHeight="1">
      <c r="A1" s="231" t="s">
        <v>227</v>
      </c>
      <c r="B1" s="231"/>
      <c r="C1" s="231"/>
      <c r="D1" s="231"/>
      <c r="E1" s="231"/>
    </row>
    <row r="2" spans="4:5" ht="19.5" customHeight="1">
      <c r="D2" s="157"/>
      <c r="E2" s="157"/>
    </row>
    <row r="3" ht="19.5" customHeight="1">
      <c r="E3" s="163" t="s">
        <v>23</v>
      </c>
    </row>
    <row r="4" spans="1:5" ht="19.5" customHeight="1">
      <c r="A4" s="72" t="s">
        <v>24</v>
      </c>
      <c r="B4" s="72" t="s">
        <v>1</v>
      </c>
      <c r="C4" s="72" t="s">
        <v>2</v>
      </c>
      <c r="D4" s="72" t="s">
        <v>228</v>
      </c>
      <c r="E4" s="72" t="s">
        <v>229</v>
      </c>
    </row>
    <row r="5" spans="1:5" ht="7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ht="30" customHeight="1">
      <c r="A6" s="40"/>
      <c r="B6" s="40"/>
      <c r="C6" s="40"/>
      <c r="D6" s="40"/>
      <c r="E6" s="40"/>
    </row>
    <row r="7" spans="1:5" ht="30" customHeight="1">
      <c r="A7" s="48"/>
      <c r="B7" s="48"/>
      <c r="C7" s="48"/>
      <c r="D7" s="48"/>
      <c r="E7" s="48"/>
    </row>
    <row r="8" spans="1:5" ht="30" customHeight="1">
      <c r="A8" s="48"/>
      <c r="B8" s="48"/>
      <c r="C8" s="48"/>
      <c r="D8" s="48"/>
      <c r="E8" s="48"/>
    </row>
    <row r="9" spans="1:5" ht="30" customHeight="1">
      <c r="A9" s="139"/>
      <c r="B9" s="139"/>
      <c r="C9" s="139"/>
      <c r="D9" s="139"/>
      <c r="E9" s="139"/>
    </row>
    <row r="10" spans="1:5" ht="30" customHeight="1">
      <c r="A10" s="224" t="s">
        <v>69</v>
      </c>
      <c r="B10" s="224"/>
      <c r="C10" s="224"/>
      <c r="D10" s="224"/>
      <c r="E10" s="137"/>
    </row>
  </sheetData>
  <mergeCells count="2">
    <mergeCell ref="A1:E1"/>
    <mergeCell ref="A10:D10"/>
  </mergeCells>
  <printOptions horizontalCentered="1"/>
  <pageMargins left="0.5513888888888889" right="0.5118055555555556" top="2.204861111111111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7" sqref="D1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1:5" ht="48.75" customHeight="1">
      <c r="A1" s="248" t="s">
        <v>230</v>
      </c>
      <c r="B1" s="248"/>
      <c r="C1" s="248"/>
      <c r="D1" s="248"/>
      <c r="E1" s="248"/>
    </row>
    <row r="2" spans="4:5" ht="19.5" customHeight="1">
      <c r="D2" s="157"/>
      <c r="E2" s="157"/>
    </row>
    <row r="3" spans="4:5" ht="19.5" customHeight="1">
      <c r="D3" s="17"/>
      <c r="E3" s="35" t="s">
        <v>23</v>
      </c>
    </row>
    <row r="4" spans="1:6" ht="19.5" customHeight="1">
      <c r="A4" s="72" t="s">
        <v>24</v>
      </c>
      <c r="B4" s="72" t="s">
        <v>1</v>
      </c>
      <c r="C4" s="72" t="s">
        <v>2</v>
      </c>
      <c r="D4" s="72" t="s">
        <v>199</v>
      </c>
      <c r="E4" s="72" t="s">
        <v>231</v>
      </c>
      <c r="F4" s="72" t="s">
        <v>229</v>
      </c>
    </row>
    <row r="5" spans="1:6" s="167" customFormat="1" ht="7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5</v>
      </c>
    </row>
    <row r="6" spans="1:6" ht="30" customHeight="1">
      <c r="A6" s="164"/>
      <c r="B6" s="164"/>
      <c r="C6" s="164"/>
      <c r="D6" s="164"/>
      <c r="E6" s="168" t="s">
        <v>232</v>
      </c>
      <c r="F6" s="164"/>
    </row>
    <row r="7" spans="1:6" ht="30" customHeight="1">
      <c r="A7" s="165"/>
      <c r="B7" s="165"/>
      <c r="C7" s="165"/>
      <c r="D7" s="165"/>
      <c r="E7" s="165"/>
      <c r="F7" s="165"/>
    </row>
    <row r="8" spans="1:6" ht="30" customHeight="1">
      <c r="A8" s="165"/>
      <c r="B8" s="165"/>
      <c r="C8" s="165"/>
      <c r="D8" s="165"/>
      <c r="E8" s="169"/>
      <c r="F8" s="165"/>
    </row>
    <row r="9" spans="1:6" ht="30" customHeight="1">
      <c r="A9" s="166"/>
      <c r="B9" s="166"/>
      <c r="C9" s="166"/>
      <c r="D9" s="166"/>
      <c r="E9" s="166"/>
      <c r="F9" s="166"/>
    </row>
    <row r="10" spans="1:6" ht="30" customHeight="1">
      <c r="A10" s="224" t="s">
        <v>69</v>
      </c>
      <c r="B10" s="224"/>
      <c r="C10" s="224"/>
      <c r="D10" s="224"/>
      <c r="E10" s="137"/>
      <c r="F10" s="137"/>
    </row>
    <row r="12" s="170" customFormat="1" ht="12.75">
      <c r="A12" s="170" t="s">
        <v>233</v>
      </c>
    </row>
    <row r="13" s="171" customFormat="1" ht="12.75">
      <c r="A13" s="171" t="s">
        <v>234</v>
      </c>
    </row>
    <row r="14" ht="12.75">
      <c r="A14" t="s">
        <v>235</v>
      </c>
    </row>
  </sheetData>
  <mergeCells count="2">
    <mergeCell ref="A1:E1"/>
    <mergeCell ref="A10:D10"/>
  </mergeCells>
  <printOptions horizontalCentered="1"/>
  <pageMargins left="0.39375" right="0.39375" top="1.670138888888889" bottom="0.9840277777777778" header="0.5118055555555556" footer="0.5118055555555556"/>
  <pageSetup horizontalDpi="300" verticalDpi="300" orientation="landscape" paperSize="9" scale="95"/>
  <headerFooter alignWithMargins="0">
    <oddHeader>&amp;R&amp;9Załącznik nr &amp;A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7" customWidth="1"/>
    <col min="2" max="2" width="63.125" style="17" customWidth="1"/>
    <col min="3" max="3" width="17.75390625" style="17" customWidth="1"/>
    <col min="4" max="16384" width="9.125" style="17" customWidth="1"/>
  </cols>
  <sheetData>
    <row r="1" spans="1:10" ht="19.5" customHeight="1">
      <c r="A1" s="226" t="s">
        <v>236</v>
      </c>
      <c r="B1" s="226"/>
      <c r="C1" s="226"/>
      <c r="D1" s="157"/>
      <c r="E1" s="157"/>
      <c r="F1" s="157"/>
      <c r="G1" s="157"/>
      <c r="H1" s="157"/>
      <c r="I1" s="157"/>
      <c r="J1" s="157"/>
    </row>
    <row r="2" spans="1:7" ht="19.5" customHeight="1">
      <c r="A2" s="226" t="s">
        <v>237</v>
      </c>
      <c r="B2" s="226"/>
      <c r="C2" s="226"/>
      <c r="D2" s="157"/>
      <c r="E2" s="157"/>
      <c r="F2" s="157"/>
      <c r="G2" s="157"/>
    </row>
    <row r="4" ht="12.75">
      <c r="C4" s="35" t="s">
        <v>23</v>
      </c>
    </row>
    <row r="5" spans="1:10" ht="19.5" customHeight="1">
      <c r="A5" s="72" t="s">
        <v>24</v>
      </c>
      <c r="B5" s="72" t="s">
        <v>208</v>
      </c>
      <c r="C5" s="72" t="s">
        <v>238</v>
      </c>
      <c r="D5" s="172"/>
      <c r="E5" s="172"/>
      <c r="F5" s="172"/>
      <c r="G5" s="172"/>
      <c r="H5" s="172"/>
      <c r="I5" s="173"/>
      <c r="J5" s="173"/>
    </row>
    <row r="6" spans="1:10" ht="19.5" customHeight="1">
      <c r="A6" s="14" t="s">
        <v>216</v>
      </c>
      <c r="B6" s="86" t="s">
        <v>209</v>
      </c>
      <c r="C6" s="14"/>
      <c r="D6" s="172"/>
      <c r="E6" s="172"/>
      <c r="F6" s="172"/>
      <c r="G6" s="172"/>
      <c r="H6" s="172"/>
      <c r="I6" s="173"/>
      <c r="J6" s="173"/>
    </row>
    <row r="7" spans="1:10" ht="19.5" customHeight="1">
      <c r="A7" s="14" t="s">
        <v>218</v>
      </c>
      <c r="B7" s="86" t="s">
        <v>239</v>
      </c>
      <c r="C7" s="14"/>
      <c r="D7" s="172"/>
      <c r="E7" s="172"/>
      <c r="F7" s="172"/>
      <c r="G7" s="172"/>
      <c r="H7" s="172"/>
      <c r="I7" s="173"/>
      <c r="J7" s="173"/>
    </row>
    <row r="8" spans="1:10" ht="19.5" customHeight="1">
      <c r="A8" s="174" t="s">
        <v>51</v>
      </c>
      <c r="B8" s="175"/>
      <c r="C8" s="174"/>
      <c r="D8" s="172"/>
      <c r="E8" s="172"/>
      <c r="F8" s="172"/>
      <c r="G8" s="172"/>
      <c r="H8" s="172"/>
      <c r="I8" s="173"/>
      <c r="J8" s="173"/>
    </row>
    <row r="9" spans="1:10" ht="19.5" customHeight="1">
      <c r="A9" s="47" t="s">
        <v>55</v>
      </c>
      <c r="B9" s="176"/>
      <c r="C9" s="47"/>
      <c r="D9" s="172"/>
      <c r="E9" s="172"/>
      <c r="F9" s="172"/>
      <c r="G9" s="172"/>
      <c r="H9" s="172"/>
      <c r="I9" s="173"/>
      <c r="J9" s="173"/>
    </row>
    <row r="10" spans="1:10" ht="19.5" customHeight="1">
      <c r="A10" s="138" t="s">
        <v>57</v>
      </c>
      <c r="B10" s="177"/>
      <c r="C10" s="138"/>
      <c r="D10" s="172"/>
      <c r="E10" s="172"/>
      <c r="F10" s="172"/>
      <c r="G10" s="172"/>
      <c r="H10" s="172"/>
      <c r="I10" s="173"/>
      <c r="J10" s="173"/>
    </row>
    <row r="11" spans="1:10" ht="19.5" customHeight="1">
      <c r="A11" s="14" t="s">
        <v>220</v>
      </c>
      <c r="B11" s="86" t="s">
        <v>211</v>
      </c>
      <c r="C11" s="14"/>
      <c r="D11" s="172"/>
      <c r="E11" s="172"/>
      <c r="F11" s="172"/>
      <c r="G11" s="172"/>
      <c r="H11" s="172"/>
      <c r="I11" s="173"/>
      <c r="J11" s="173"/>
    </row>
    <row r="12" spans="1:10" ht="19.5" customHeight="1">
      <c r="A12" s="39" t="s">
        <v>51</v>
      </c>
      <c r="B12" s="178" t="s">
        <v>13</v>
      </c>
      <c r="C12" s="39"/>
      <c r="D12" s="172"/>
      <c r="E12" s="172"/>
      <c r="F12" s="172"/>
      <c r="G12" s="172"/>
      <c r="H12" s="172"/>
      <c r="I12" s="173"/>
      <c r="J12" s="173"/>
    </row>
    <row r="13" spans="1:10" ht="15" customHeight="1">
      <c r="A13" s="47"/>
      <c r="B13" s="176"/>
      <c r="C13" s="47"/>
      <c r="D13" s="172"/>
      <c r="E13" s="172"/>
      <c r="F13" s="172"/>
      <c r="G13" s="172"/>
      <c r="H13" s="172"/>
      <c r="I13" s="173"/>
      <c r="J13" s="173"/>
    </row>
    <row r="14" spans="1:10" ht="15" customHeight="1">
      <c r="A14" s="47"/>
      <c r="B14" s="176"/>
      <c r="C14" s="47"/>
      <c r="D14" s="172"/>
      <c r="E14" s="172"/>
      <c r="F14" s="172"/>
      <c r="G14" s="172"/>
      <c r="H14" s="172"/>
      <c r="I14" s="173"/>
      <c r="J14" s="173"/>
    </row>
    <row r="15" spans="1:10" ht="19.5" customHeight="1">
      <c r="A15" s="47" t="s">
        <v>55</v>
      </c>
      <c r="B15" s="176" t="s">
        <v>15</v>
      </c>
      <c r="C15" s="47"/>
      <c r="D15" s="172"/>
      <c r="E15" s="172"/>
      <c r="F15" s="172"/>
      <c r="G15" s="172"/>
      <c r="H15" s="172"/>
      <c r="I15" s="173"/>
      <c r="J15" s="173"/>
    </row>
    <row r="16" spans="1:10" ht="15">
      <c r="A16" s="47"/>
      <c r="B16" s="179"/>
      <c r="C16" s="47"/>
      <c r="D16" s="172"/>
      <c r="E16" s="172"/>
      <c r="F16" s="172"/>
      <c r="G16" s="172"/>
      <c r="H16" s="172"/>
      <c r="I16" s="173"/>
      <c r="J16" s="173"/>
    </row>
    <row r="17" spans="1:10" ht="15" customHeight="1">
      <c r="A17" s="138"/>
      <c r="B17" s="180"/>
      <c r="C17" s="138"/>
      <c r="D17" s="172"/>
      <c r="E17" s="172"/>
      <c r="F17" s="172"/>
      <c r="G17" s="172"/>
      <c r="H17" s="172"/>
      <c r="I17" s="173"/>
      <c r="J17" s="173"/>
    </row>
    <row r="18" spans="1:10" ht="19.5" customHeight="1">
      <c r="A18" s="14" t="s">
        <v>240</v>
      </c>
      <c r="B18" s="86" t="s">
        <v>212</v>
      </c>
      <c r="C18" s="14"/>
      <c r="D18" s="172"/>
      <c r="E18" s="172"/>
      <c r="F18" s="172"/>
      <c r="G18" s="172"/>
      <c r="H18" s="172"/>
      <c r="I18" s="173"/>
      <c r="J18" s="173"/>
    </row>
    <row r="19" spans="1:10" ht="15">
      <c r="A19" s="172"/>
      <c r="B19" s="172"/>
      <c r="C19" s="172"/>
      <c r="D19" s="172"/>
      <c r="E19" s="172"/>
      <c r="F19" s="172"/>
      <c r="G19" s="172"/>
      <c r="H19" s="172"/>
      <c r="I19" s="173"/>
      <c r="J19" s="173"/>
    </row>
    <row r="20" spans="1:10" ht="15">
      <c r="A20" s="172"/>
      <c r="B20" s="172"/>
      <c r="C20" s="172"/>
      <c r="D20" s="172"/>
      <c r="E20" s="172"/>
      <c r="F20" s="172"/>
      <c r="G20" s="172"/>
      <c r="H20" s="172"/>
      <c r="I20" s="173"/>
      <c r="J20" s="173"/>
    </row>
    <row r="21" spans="1:10" ht="15">
      <c r="A21" s="172"/>
      <c r="B21" s="172"/>
      <c r="C21" s="172"/>
      <c r="D21" s="172"/>
      <c r="E21" s="172"/>
      <c r="F21" s="172"/>
      <c r="G21" s="172"/>
      <c r="H21" s="172"/>
      <c r="I21" s="173"/>
      <c r="J21" s="173"/>
    </row>
    <row r="22" spans="1:10" ht="15">
      <c r="A22" s="172"/>
      <c r="B22" s="172"/>
      <c r="C22" s="172"/>
      <c r="D22" s="172"/>
      <c r="E22" s="172"/>
      <c r="F22" s="172"/>
      <c r="G22" s="172"/>
      <c r="H22" s="172"/>
      <c r="I22" s="173"/>
      <c r="J22" s="173"/>
    </row>
    <row r="23" spans="1:10" ht="15">
      <c r="A23" s="172"/>
      <c r="B23" s="172"/>
      <c r="C23" s="172"/>
      <c r="D23" s="172"/>
      <c r="E23" s="172"/>
      <c r="F23" s="172"/>
      <c r="G23" s="172"/>
      <c r="H23" s="172"/>
      <c r="I23" s="173"/>
      <c r="J23" s="173"/>
    </row>
    <row r="24" spans="1:10" ht="15">
      <c r="A24" s="172"/>
      <c r="B24" s="172"/>
      <c r="C24" s="172"/>
      <c r="D24" s="172"/>
      <c r="E24" s="172"/>
      <c r="F24" s="172"/>
      <c r="G24" s="172"/>
      <c r="H24" s="172"/>
      <c r="I24" s="173"/>
      <c r="J24" s="173"/>
    </row>
    <row r="25" spans="1:10" ht="15">
      <c r="A25" s="173"/>
      <c r="B25" s="173"/>
      <c r="C25" s="173"/>
      <c r="D25" s="173"/>
      <c r="E25" s="173"/>
      <c r="F25" s="173"/>
      <c r="G25" s="173"/>
      <c r="H25" s="173"/>
      <c r="I25" s="173"/>
      <c r="J25" s="173"/>
    </row>
    <row r="26" spans="1:10" ht="15">
      <c r="A26" s="173"/>
      <c r="B26" s="173"/>
      <c r="C26" s="173"/>
      <c r="D26" s="173"/>
      <c r="E26" s="173"/>
      <c r="F26" s="173"/>
      <c r="G26" s="173"/>
      <c r="H26" s="173"/>
      <c r="I26" s="173"/>
      <c r="J26" s="173"/>
    </row>
    <row r="27" spans="1:10" ht="15">
      <c r="A27" s="173"/>
      <c r="B27" s="173"/>
      <c r="C27" s="173"/>
      <c r="D27" s="173"/>
      <c r="E27" s="173"/>
      <c r="F27" s="173"/>
      <c r="G27" s="173"/>
      <c r="H27" s="173"/>
      <c r="I27" s="173"/>
      <c r="J27" s="173"/>
    </row>
    <row r="28" spans="1:10" ht="15">
      <c r="A28" s="173"/>
      <c r="B28" s="173"/>
      <c r="C28" s="173"/>
      <c r="D28" s="173"/>
      <c r="E28" s="173"/>
      <c r="F28" s="173"/>
      <c r="G28" s="173"/>
      <c r="H28" s="173"/>
      <c r="I28" s="173"/>
      <c r="J28" s="173"/>
    </row>
  </sheetData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/>
  <headerFooter alignWithMargins="0">
    <oddHeader>&amp;RZałącznik nr &amp;A
 do uchwały Rady Gminy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7" customWidth="1"/>
    <col min="2" max="2" width="63.125" style="17" customWidth="1"/>
    <col min="3" max="3" width="17.75390625" style="17" customWidth="1"/>
    <col min="4" max="16384" width="9.125" style="17" customWidth="1"/>
  </cols>
  <sheetData>
    <row r="1" spans="1:10" ht="19.5" customHeight="1">
      <c r="A1" s="226" t="s">
        <v>236</v>
      </c>
      <c r="B1" s="226"/>
      <c r="C1" s="226"/>
      <c r="D1" s="157"/>
      <c r="E1" s="157"/>
      <c r="F1" s="157"/>
      <c r="G1" s="157"/>
      <c r="H1" s="157"/>
      <c r="I1" s="157"/>
      <c r="J1" s="157"/>
    </row>
    <row r="2" spans="1:7" ht="19.5" customHeight="1">
      <c r="A2" s="226" t="s">
        <v>241</v>
      </c>
      <c r="B2" s="226"/>
      <c r="C2" s="226"/>
      <c r="D2" s="157"/>
      <c r="E2" s="157"/>
      <c r="F2" s="157"/>
      <c r="G2" s="157"/>
    </row>
    <row r="4" ht="12.75">
      <c r="C4" s="35" t="s">
        <v>23</v>
      </c>
    </row>
    <row r="5" spans="1:10" ht="19.5" customHeight="1">
      <c r="A5" s="72" t="s">
        <v>24</v>
      </c>
      <c r="B5" s="72" t="s">
        <v>208</v>
      </c>
      <c r="C5" s="72" t="s">
        <v>238</v>
      </c>
      <c r="D5" s="172"/>
      <c r="E5" s="172"/>
      <c r="F5" s="172"/>
      <c r="G5" s="172"/>
      <c r="H5" s="172"/>
      <c r="I5" s="173"/>
      <c r="J5" s="173"/>
    </row>
    <row r="6" spans="1:10" ht="19.5" customHeight="1">
      <c r="A6" s="14" t="s">
        <v>216</v>
      </c>
      <c r="B6" s="86" t="s">
        <v>209</v>
      </c>
      <c r="C6" s="14"/>
      <c r="D6" s="172"/>
      <c r="E6" s="172"/>
      <c r="F6" s="172"/>
      <c r="G6" s="172"/>
      <c r="H6" s="172"/>
      <c r="I6" s="173"/>
      <c r="J6" s="173"/>
    </row>
    <row r="7" spans="1:10" ht="19.5" customHeight="1">
      <c r="A7" s="14" t="s">
        <v>218</v>
      </c>
      <c r="B7" s="86" t="s">
        <v>239</v>
      </c>
      <c r="C7" s="14"/>
      <c r="D7" s="172"/>
      <c r="E7" s="172"/>
      <c r="F7" s="172"/>
      <c r="G7" s="172"/>
      <c r="H7" s="172"/>
      <c r="I7" s="173"/>
      <c r="J7" s="173"/>
    </row>
    <row r="8" spans="1:10" ht="19.5" customHeight="1">
      <c r="A8" s="174" t="s">
        <v>51</v>
      </c>
      <c r="B8" s="175"/>
      <c r="C8" s="174"/>
      <c r="D8" s="172"/>
      <c r="E8" s="172"/>
      <c r="F8" s="172"/>
      <c r="G8" s="172"/>
      <c r="H8" s="172"/>
      <c r="I8" s="173"/>
      <c r="J8" s="173"/>
    </row>
    <row r="9" spans="1:10" ht="19.5" customHeight="1">
      <c r="A9" s="47" t="s">
        <v>55</v>
      </c>
      <c r="B9" s="176"/>
      <c r="C9" s="47"/>
      <c r="D9" s="172"/>
      <c r="E9" s="172"/>
      <c r="F9" s="172"/>
      <c r="G9" s="172"/>
      <c r="H9" s="172"/>
      <c r="I9" s="173"/>
      <c r="J9" s="173"/>
    </row>
    <row r="10" spans="1:10" ht="19.5" customHeight="1">
      <c r="A10" s="138" t="s">
        <v>57</v>
      </c>
      <c r="B10" s="177"/>
      <c r="C10" s="138"/>
      <c r="D10" s="172"/>
      <c r="E10" s="172"/>
      <c r="F10" s="172"/>
      <c r="G10" s="172"/>
      <c r="H10" s="172"/>
      <c r="I10" s="173"/>
      <c r="J10" s="173"/>
    </row>
    <row r="11" spans="1:10" ht="19.5" customHeight="1">
      <c r="A11" s="14" t="s">
        <v>220</v>
      </c>
      <c r="B11" s="86" t="s">
        <v>211</v>
      </c>
      <c r="C11" s="14"/>
      <c r="D11" s="172"/>
      <c r="E11" s="172"/>
      <c r="F11" s="172"/>
      <c r="G11" s="172"/>
      <c r="H11" s="172"/>
      <c r="I11" s="173"/>
      <c r="J11" s="173"/>
    </row>
    <row r="12" spans="1:10" ht="19.5" customHeight="1">
      <c r="A12" s="39" t="s">
        <v>51</v>
      </c>
      <c r="B12" s="178" t="s">
        <v>13</v>
      </c>
      <c r="C12" s="39"/>
      <c r="D12" s="172"/>
      <c r="E12" s="172"/>
      <c r="F12" s="172"/>
      <c r="G12" s="172"/>
      <c r="H12" s="172"/>
      <c r="I12" s="173"/>
      <c r="J12" s="173"/>
    </row>
    <row r="13" spans="1:10" ht="15" customHeight="1">
      <c r="A13" s="47"/>
      <c r="B13" s="176"/>
      <c r="C13" s="47"/>
      <c r="D13" s="172"/>
      <c r="E13" s="172"/>
      <c r="F13" s="172"/>
      <c r="G13" s="172"/>
      <c r="H13" s="172"/>
      <c r="I13" s="173"/>
      <c r="J13" s="173"/>
    </row>
    <row r="14" spans="1:10" ht="15" customHeight="1">
      <c r="A14" s="47"/>
      <c r="B14" s="176"/>
      <c r="C14" s="47"/>
      <c r="D14" s="172"/>
      <c r="E14" s="172"/>
      <c r="F14" s="172"/>
      <c r="G14" s="172"/>
      <c r="H14" s="172"/>
      <c r="I14" s="173"/>
      <c r="J14" s="173"/>
    </row>
    <row r="15" spans="1:10" ht="19.5" customHeight="1">
      <c r="A15" s="47" t="s">
        <v>55</v>
      </c>
      <c r="B15" s="176" t="s">
        <v>15</v>
      </c>
      <c r="C15" s="47"/>
      <c r="D15" s="172"/>
      <c r="E15" s="172"/>
      <c r="F15" s="172"/>
      <c r="G15" s="172"/>
      <c r="H15" s="172"/>
      <c r="I15" s="173"/>
      <c r="J15" s="173"/>
    </row>
    <row r="16" spans="1:10" ht="15">
      <c r="A16" s="47"/>
      <c r="B16" s="179"/>
      <c r="C16" s="47"/>
      <c r="D16" s="172"/>
      <c r="E16" s="172"/>
      <c r="F16" s="172"/>
      <c r="G16" s="172"/>
      <c r="H16" s="172"/>
      <c r="I16" s="173"/>
      <c r="J16" s="173"/>
    </row>
    <row r="17" spans="1:10" ht="15" customHeight="1">
      <c r="A17" s="138"/>
      <c r="B17" s="180"/>
      <c r="C17" s="138"/>
      <c r="D17" s="172"/>
      <c r="E17" s="172"/>
      <c r="F17" s="172"/>
      <c r="G17" s="172"/>
      <c r="H17" s="172"/>
      <c r="I17" s="173"/>
      <c r="J17" s="173"/>
    </row>
    <row r="18" spans="1:10" ht="19.5" customHeight="1">
      <c r="A18" s="14" t="s">
        <v>240</v>
      </c>
      <c r="B18" s="86" t="s">
        <v>212</v>
      </c>
      <c r="C18" s="14"/>
      <c r="D18" s="172"/>
      <c r="E18" s="172"/>
      <c r="F18" s="172"/>
      <c r="G18" s="172"/>
      <c r="H18" s="172"/>
      <c r="I18" s="173"/>
      <c r="J18" s="173"/>
    </row>
    <row r="19" spans="1:10" ht="15">
      <c r="A19" s="172"/>
      <c r="B19" s="172"/>
      <c r="C19" s="172"/>
      <c r="D19" s="172"/>
      <c r="E19" s="172"/>
      <c r="F19" s="172"/>
      <c r="G19" s="172"/>
      <c r="H19" s="172"/>
      <c r="I19" s="173"/>
      <c r="J19" s="173"/>
    </row>
    <row r="20" spans="1:10" ht="15">
      <c r="A20" s="172"/>
      <c r="B20" s="172"/>
      <c r="C20" s="172"/>
      <c r="D20" s="172"/>
      <c r="E20" s="172"/>
      <c r="F20" s="172"/>
      <c r="G20" s="172"/>
      <c r="H20" s="172"/>
      <c r="I20" s="173"/>
      <c r="J20" s="173"/>
    </row>
    <row r="21" spans="1:10" ht="15">
      <c r="A21" s="172"/>
      <c r="B21" s="172"/>
      <c r="C21" s="172"/>
      <c r="D21" s="172"/>
      <c r="E21" s="172"/>
      <c r="F21" s="172"/>
      <c r="G21" s="172"/>
      <c r="H21" s="172"/>
      <c r="I21" s="173"/>
      <c r="J21" s="173"/>
    </row>
    <row r="22" spans="1:10" ht="15">
      <c r="A22" s="172"/>
      <c r="B22" s="172"/>
      <c r="C22" s="172"/>
      <c r="D22" s="172"/>
      <c r="E22" s="172"/>
      <c r="F22" s="172"/>
      <c r="G22" s="172"/>
      <c r="H22" s="172"/>
      <c r="I22" s="173"/>
      <c r="J22" s="173"/>
    </row>
    <row r="23" spans="1:10" ht="15">
      <c r="A23" s="172"/>
      <c r="B23" s="172"/>
      <c r="C23" s="172"/>
      <c r="D23" s="172"/>
      <c r="E23" s="172"/>
      <c r="F23" s="172"/>
      <c r="G23" s="172"/>
      <c r="H23" s="172"/>
      <c r="I23" s="173"/>
      <c r="J23" s="173"/>
    </row>
    <row r="24" spans="1:10" ht="15">
      <c r="A24" s="172"/>
      <c r="B24" s="172"/>
      <c r="C24" s="172"/>
      <c r="D24" s="172"/>
      <c r="E24" s="172"/>
      <c r="F24" s="172"/>
      <c r="G24" s="172"/>
      <c r="H24" s="172"/>
      <c r="I24" s="173"/>
      <c r="J24" s="173"/>
    </row>
    <row r="25" spans="1:10" ht="15">
      <c r="A25" s="173"/>
      <c r="B25" s="173"/>
      <c r="C25" s="173"/>
      <c r="D25" s="173"/>
      <c r="E25" s="173"/>
      <c r="F25" s="173"/>
      <c r="G25" s="173"/>
      <c r="H25" s="173"/>
      <c r="I25" s="173"/>
      <c r="J25" s="173"/>
    </row>
    <row r="26" spans="1:10" ht="15">
      <c r="A26" s="173"/>
      <c r="B26" s="173"/>
      <c r="C26" s="173"/>
      <c r="D26" s="173"/>
      <c r="E26" s="173"/>
      <c r="F26" s="173"/>
      <c r="G26" s="173"/>
      <c r="H26" s="173"/>
      <c r="I26" s="173"/>
      <c r="J26" s="173"/>
    </row>
    <row r="27" spans="1:10" ht="15">
      <c r="A27" s="173"/>
      <c r="B27" s="173"/>
      <c r="C27" s="173"/>
      <c r="D27" s="173"/>
      <c r="E27" s="173"/>
      <c r="F27" s="173"/>
      <c r="G27" s="173"/>
      <c r="H27" s="173"/>
      <c r="I27" s="173"/>
      <c r="J27" s="173"/>
    </row>
    <row r="28" spans="1:10" ht="15">
      <c r="A28" s="173"/>
      <c r="B28" s="173"/>
      <c r="C28" s="173"/>
      <c r="D28" s="173"/>
      <c r="E28" s="173"/>
      <c r="F28" s="173"/>
      <c r="G28" s="173"/>
      <c r="H28" s="173"/>
      <c r="I28" s="173"/>
      <c r="J28" s="173"/>
    </row>
  </sheetData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/>
  <headerFooter alignWithMargins="0">
    <oddHeader>&amp;RZałącznik nr &amp;A
 do uchwały Rady Gminy nr 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226" t="s">
        <v>242</v>
      </c>
      <c r="B1" s="226"/>
      <c r="C1" s="226"/>
      <c r="D1" s="226"/>
      <c r="E1" s="226"/>
    </row>
    <row r="2" spans="1:5" ht="15" customHeight="1">
      <c r="A2" s="157"/>
      <c r="B2" s="157"/>
      <c r="C2" s="157"/>
      <c r="D2" s="157"/>
      <c r="E2" s="157"/>
    </row>
    <row r="3" spans="1:5" ht="12.75">
      <c r="A3" s="17"/>
      <c r="B3" s="17"/>
      <c r="C3" s="17"/>
      <c r="D3" s="17"/>
      <c r="E3" s="133" t="s">
        <v>23</v>
      </c>
    </row>
    <row r="4" spans="1:5" s="182" customFormat="1" ht="19.5" customHeight="1">
      <c r="A4" s="181" t="s">
        <v>24</v>
      </c>
      <c r="B4" s="181" t="s">
        <v>1</v>
      </c>
      <c r="C4" s="181" t="s">
        <v>2</v>
      </c>
      <c r="D4" s="181" t="s">
        <v>243</v>
      </c>
      <c r="E4" s="181" t="s">
        <v>244</v>
      </c>
    </row>
    <row r="5" spans="1:5" ht="7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ht="30" customHeight="1">
      <c r="A6" s="7"/>
      <c r="B6" s="7"/>
      <c r="C6" s="7"/>
      <c r="D6" s="7"/>
      <c r="E6" s="7"/>
    </row>
    <row r="7" spans="1:5" ht="30" customHeight="1">
      <c r="A7" s="9"/>
      <c r="B7" s="9"/>
      <c r="C7" s="9"/>
      <c r="D7" s="9"/>
      <c r="E7" s="9"/>
    </row>
    <row r="8" spans="1:5" ht="30" customHeight="1">
      <c r="A8" s="9"/>
      <c r="B8" s="9"/>
      <c r="C8" s="9"/>
      <c r="D8" s="9"/>
      <c r="E8" s="9"/>
    </row>
    <row r="9" spans="1:5" ht="30" customHeight="1">
      <c r="A9" s="9"/>
      <c r="B9" s="9"/>
      <c r="C9" s="9"/>
      <c r="D9" s="9"/>
      <c r="E9" s="9"/>
    </row>
    <row r="10" spans="1:5" ht="30" customHeight="1">
      <c r="A10" s="13"/>
      <c r="B10" s="13"/>
      <c r="C10" s="13"/>
      <c r="D10" s="13"/>
      <c r="E10" s="13"/>
    </row>
    <row r="11" spans="1:5" ht="19.5" customHeight="1">
      <c r="A11" s="242" t="s">
        <v>69</v>
      </c>
      <c r="B11" s="242"/>
      <c r="C11" s="242"/>
      <c r="D11" s="242"/>
      <c r="E11" s="146"/>
    </row>
  </sheetData>
  <mergeCells count="2">
    <mergeCell ref="A1:E1"/>
    <mergeCell ref="A11:D11"/>
  </mergeCells>
  <printOptions horizontalCentered="1"/>
  <pageMargins left="0.7875" right="0.7875" top="2.209722222222222" bottom="0.9840277777777778" header="0.5118055555555556" footer="0.5118055555555556"/>
  <pageSetup horizontalDpi="300" verticalDpi="300" orientation="portrait" paperSize="9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B42" sqref="B42"/>
    </sheetView>
  </sheetViews>
  <sheetFormatPr defaultColWidth="9.00390625" defaultRowHeight="12.75"/>
  <cols>
    <col min="1" max="1" width="4.25390625" style="17" customWidth="1"/>
    <col min="2" max="2" width="22.25390625" style="145" customWidth="1"/>
    <col min="3" max="3" width="24.25390625" style="17" customWidth="1"/>
    <col min="4" max="4" width="22.75390625" style="17" customWidth="1"/>
    <col min="5" max="6" width="27.125" style="17" customWidth="1"/>
    <col min="7" max="16384" width="9.125" style="17" customWidth="1"/>
  </cols>
  <sheetData>
    <row r="1" spans="1:6" ht="37.5" customHeight="1">
      <c r="A1" s="243" t="s">
        <v>245</v>
      </c>
      <c r="B1" s="243"/>
      <c r="C1" s="243"/>
      <c r="D1" s="243"/>
      <c r="E1" s="243"/>
      <c r="F1" s="243"/>
    </row>
    <row r="2" spans="1:6" ht="65.25" customHeight="1">
      <c r="A2" s="72" t="s">
        <v>24</v>
      </c>
      <c r="B2" s="72" t="s">
        <v>246</v>
      </c>
      <c r="C2" s="72" t="s">
        <v>247</v>
      </c>
      <c r="D2" s="2" t="s">
        <v>248</v>
      </c>
      <c r="E2" s="2" t="s">
        <v>249</v>
      </c>
      <c r="F2" s="2" t="s">
        <v>250</v>
      </c>
    </row>
    <row r="3" spans="1:6" ht="9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</row>
    <row r="4" spans="1:6" s="144" customFormat="1" ht="47.25" customHeight="1">
      <c r="A4" s="250" t="s">
        <v>51</v>
      </c>
      <c r="B4" s="251"/>
      <c r="C4" s="251"/>
      <c r="D4" s="251"/>
      <c r="E4" s="249"/>
      <c r="F4" s="183"/>
    </row>
    <row r="5" spans="1:6" s="144" customFormat="1" ht="47.25" customHeight="1">
      <c r="A5" s="250"/>
      <c r="B5" s="251"/>
      <c r="C5" s="251"/>
      <c r="D5" s="251"/>
      <c r="E5" s="249"/>
      <c r="F5" s="184"/>
    </row>
    <row r="6" spans="1:7" s="144" customFormat="1" ht="47.25" customHeight="1">
      <c r="A6" s="250"/>
      <c r="B6" s="251"/>
      <c r="C6" s="251"/>
      <c r="D6" s="251"/>
      <c r="E6" s="249"/>
      <c r="F6" s="184"/>
      <c r="G6" s="144" t="s">
        <v>251</v>
      </c>
    </row>
    <row r="7" spans="1:6" s="144" customFormat="1" ht="47.25" customHeight="1">
      <c r="A7" s="250" t="s">
        <v>55</v>
      </c>
      <c r="B7" s="251"/>
      <c r="C7" s="251"/>
      <c r="D7" s="251"/>
      <c r="E7" s="249"/>
      <c r="F7" s="183"/>
    </row>
    <row r="8" spans="1:6" s="144" customFormat="1" ht="47.25" customHeight="1">
      <c r="A8" s="250"/>
      <c r="B8" s="251"/>
      <c r="C8" s="251"/>
      <c r="D8" s="251"/>
      <c r="E8" s="249"/>
      <c r="F8" s="184"/>
    </row>
    <row r="9" spans="1:6" s="144" customFormat="1" ht="47.25" customHeight="1">
      <c r="A9" s="250"/>
      <c r="B9" s="251"/>
      <c r="C9" s="251"/>
      <c r="D9" s="251"/>
      <c r="E9" s="249"/>
      <c r="F9" s="184"/>
    </row>
    <row r="10" spans="1:6" ht="20.25" customHeight="1">
      <c r="A10" s="136" t="s">
        <v>57</v>
      </c>
      <c r="B10" s="136"/>
      <c r="C10" s="146"/>
      <c r="D10" s="146"/>
      <c r="E10" s="146"/>
      <c r="F10" s="146"/>
    </row>
    <row r="11" spans="1:6" ht="20.25" customHeight="1">
      <c r="A11" s="136" t="s">
        <v>59</v>
      </c>
      <c r="B11" s="136"/>
      <c r="C11" s="146"/>
      <c r="D11" s="146"/>
      <c r="E11" s="146"/>
      <c r="F11" s="146"/>
    </row>
  </sheetData>
  <mergeCells count="11">
    <mergeCell ref="A1:F1"/>
    <mergeCell ref="A4:A6"/>
    <mergeCell ref="B4:B6"/>
    <mergeCell ref="C4:C6"/>
    <mergeCell ref="D4:D6"/>
    <mergeCell ref="E4:E6"/>
    <mergeCell ref="E7:E9"/>
    <mergeCell ref="A7:A9"/>
    <mergeCell ref="B7:B9"/>
    <mergeCell ref="C7:C9"/>
    <mergeCell ref="D7:D9"/>
  </mergeCells>
  <printOptions horizontalCentered="1"/>
  <pageMargins left="0.5701388888888889" right="0.39375" top="1.220138888888889" bottom="0.39375" header="0.5118055555555556" footer="0.5118055555555556"/>
  <pageSetup horizontalDpi="300" verticalDpi="300" orientation="landscape" paperSize="9"/>
  <headerFooter alignWithMargins="0">
    <oddHeader>&amp;RZałącznik nr &amp;A
do uchwały Rady Gminy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D10" sqref="D10"/>
    </sheetView>
  </sheetViews>
  <sheetFormatPr defaultColWidth="9.00390625" defaultRowHeight="12.75"/>
  <cols>
    <col min="1" max="1" width="6.625" style="17" customWidth="1"/>
    <col min="2" max="2" width="8.875" style="17" customWidth="1"/>
    <col min="3" max="3" width="32.375" style="17" customWidth="1"/>
    <col min="4" max="7" width="11.625" style="17" customWidth="1"/>
    <col min="8" max="10" width="10.75390625" style="17" customWidth="1"/>
    <col min="11" max="11" width="11.75390625" style="17" customWidth="1"/>
  </cols>
  <sheetData>
    <row r="1" spans="1:11" ht="18">
      <c r="A1" s="226" t="s">
        <v>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6" ht="18">
      <c r="A2" s="19"/>
      <c r="B2" s="19"/>
      <c r="C2" s="19"/>
      <c r="D2" s="19"/>
      <c r="E2" s="19"/>
      <c r="F2" s="19"/>
    </row>
    <row r="3" spans="1:11" ht="12.75">
      <c r="A3" s="20"/>
      <c r="B3" s="20"/>
      <c r="C3" s="20"/>
      <c r="D3" s="20"/>
      <c r="E3" s="20"/>
      <c r="G3" s="21"/>
      <c r="H3" s="21"/>
      <c r="I3" s="21"/>
      <c r="J3" s="21"/>
      <c r="K3" s="22" t="s">
        <v>9</v>
      </c>
    </row>
    <row r="4" spans="1:11" s="24" customFormat="1" ht="18.75" customHeight="1">
      <c r="A4" s="227" t="s">
        <v>1</v>
      </c>
      <c r="B4" s="227" t="s">
        <v>2</v>
      </c>
      <c r="C4" s="227" t="s">
        <v>10</v>
      </c>
      <c r="D4" s="227" t="s">
        <v>11</v>
      </c>
      <c r="E4" s="227" t="s">
        <v>12</v>
      </c>
      <c r="F4" s="227"/>
      <c r="G4" s="227"/>
      <c r="H4" s="227"/>
      <c r="I4" s="227"/>
      <c r="J4" s="227"/>
      <c r="K4" s="227"/>
    </row>
    <row r="5" spans="1:11" s="24" customFormat="1" ht="20.25" customHeight="1">
      <c r="A5" s="227"/>
      <c r="B5" s="227"/>
      <c r="C5" s="227"/>
      <c r="D5" s="227"/>
      <c r="E5" s="227" t="s">
        <v>13</v>
      </c>
      <c r="F5" s="227" t="s">
        <v>14</v>
      </c>
      <c r="G5" s="227"/>
      <c r="H5" s="227"/>
      <c r="I5" s="227"/>
      <c r="J5" s="227"/>
      <c r="K5" s="227" t="s">
        <v>15</v>
      </c>
    </row>
    <row r="6" spans="1:11" s="24" customFormat="1" ht="63.75">
      <c r="A6" s="227"/>
      <c r="B6" s="227"/>
      <c r="C6" s="227"/>
      <c r="D6" s="227"/>
      <c r="E6" s="227"/>
      <c r="F6" s="23" t="s">
        <v>16</v>
      </c>
      <c r="G6" s="23" t="s">
        <v>17</v>
      </c>
      <c r="H6" s="23" t="s">
        <v>18</v>
      </c>
      <c r="I6" s="23" t="s">
        <v>19</v>
      </c>
      <c r="J6" s="23" t="s">
        <v>20</v>
      </c>
      <c r="K6" s="227"/>
    </row>
    <row r="7" spans="1:11" s="24" customFormat="1" ht="6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</row>
    <row r="8" spans="1:11" s="24" customFormat="1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s="24" customFormat="1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s="24" customFormat="1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s="24" customFormat="1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s="24" customFormat="1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s="24" customFormat="1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s="24" customFormat="1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s="24" customFormat="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s="24" customFormat="1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s="24" customFormat="1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s="24" customFormat="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s="24" customFormat="1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s="30" customFormat="1" ht="24.75" customHeight="1">
      <c r="A20" s="225" t="s">
        <v>21</v>
      </c>
      <c r="B20" s="225"/>
      <c r="C20" s="225"/>
      <c r="D20" s="29"/>
      <c r="E20" s="29"/>
      <c r="F20" s="29"/>
      <c r="G20" s="29"/>
      <c r="H20" s="29"/>
      <c r="I20" s="29"/>
      <c r="J20" s="29"/>
      <c r="K20" s="29"/>
    </row>
  </sheetData>
  <mergeCells count="10">
    <mergeCell ref="A20:C20"/>
    <mergeCell ref="A1:K1"/>
    <mergeCell ref="A4:A6"/>
    <mergeCell ref="B4:B6"/>
    <mergeCell ref="C4:C6"/>
    <mergeCell ref="D4:D6"/>
    <mergeCell ref="E4:K4"/>
    <mergeCell ref="E5:E6"/>
    <mergeCell ref="F5:J5"/>
    <mergeCell ref="K5:K6"/>
  </mergeCells>
  <printOptions horizontalCentered="1"/>
  <pageMargins left="0.39375" right="0.39375" top="1.5097222222222224" bottom="0.7875" header="0.5118055555555556" footer="0.5118055555555556"/>
  <pageSetup fitToHeight="1" fitToWidth="1" horizontalDpi="300" verticalDpi="300" orientation="landscape" paperSize="9"/>
  <headerFooter alignWithMargins="0">
    <oddHeader>&amp;RZałącznik nr &amp;A
do uchwały Rady Gminy nr ...............
z dnia ..............................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workbookViewId="0" topLeftCell="A88">
      <selection activeCell="F101" sqref="F101"/>
    </sheetView>
  </sheetViews>
  <sheetFormatPr defaultColWidth="9.00390625" defaultRowHeight="12.75"/>
  <cols>
    <col min="1" max="1" width="4.00390625" style="185" customWidth="1"/>
    <col min="2" max="2" width="43.125" style="0" customWidth="1"/>
    <col min="3" max="3" width="11.75390625" style="0" customWidth="1"/>
    <col min="4" max="4" width="13.375" style="0" customWidth="1"/>
    <col min="5" max="5" width="12.75390625" style="0" customWidth="1"/>
    <col min="6" max="9" width="13.375" style="0" customWidth="1"/>
  </cols>
  <sheetData>
    <row r="1" spans="1:9" ht="12.75" customHeight="1">
      <c r="A1" s="253" t="s">
        <v>95</v>
      </c>
      <c r="B1" s="253" t="s">
        <v>208</v>
      </c>
      <c r="C1" s="254"/>
      <c r="D1" s="254"/>
      <c r="E1" s="253" t="s">
        <v>252</v>
      </c>
      <c r="F1" s="253"/>
      <c r="G1" s="253"/>
      <c r="H1" s="253"/>
      <c r="I1" s="253"/>
    </row>
    <row r="2" spans="1:9" ht="14.25">
      <c r="A2" s="253"/>
      <c r="B2" s="253"/>
      <c r="C2" s="186" t="s">
        <v>253</v>
      </c>
      <c r="D2" s="186" t="s">
        <v>254</v>
      </c>
      <c r="E2" s="186" t="s">
        <v>255</v>
      </c>
      <c r="F2" s="186" t="s">
        <v>256</v>
      </c>
      <c r="G2" s="186" t="s">
        <v>33</v>
      </c>
      <c r="H2" s="186" t="s">
        <v>34</v>
      </c>
      <c r="I2" s="186" t="s">
        <v>257</v>
      </c>
    </row>
    <row r="3" spans="1:9" ht="12.75">
      <c r="A3" s="187">
        <v>1</v>
      </c>
      <c r="B3" s="187">
        <v>2</v>
      </c>
      <c r="C3" s="187">
        <v>4</v>
      </c>
      <c r="D3" s="187">
        <v>5</v>
      </c>
      <c r="E3" s="187">
        <v>6</v>
      </c>
      <c r="F3" s="187">
        <v>7</v>
      </c>
      <c r="G3" s="187">
        <v>8</v>
      </c>
      <c r="H3" s="187">
        <v>9</v>
      </c>
      <c r="I3" s="187">
        <v>10</v>
      </c>
    </row>
    <row r="4" spans="1:9" s="16" customFormat="1" ht="12.75">
      <c r="A4" s="188">
        <v>1</v>
      </c>
      <c r="B4" s="189" t="s">
        <v>258</v>
      </c>
      <c r="C4" s="190">
        <f aca="true" t="shared" si="0" ref="C4:I4">C6+C11</f>
        <v>1E-38</v>
      </c>
      <c r="D4" s="191">
        <f t="shared" si="0"/>
        <v>1E-38</v>
      </c>
      <c r="E4" s="191">
        <f t="shared" si="0"/>
        <v>1E-38</v>
      </c>
      <c r="F4" s="190">
        <f t="shared" si="0"/>
        <v>1E-38</v>
      </c>
      <c r="G4" s="190">
        <f t="shared" si="0"/>
        <v>1E-38</v>
      </c>
      <c r="H4" s="190">
        <f t="shared" si="0"/>
        <v>1E-38</v>
      </c>
      <c r="I4" s="190">
        <f t="shared" si="0"/>
        <v>1E-38</v>
      </c>
    </row>
    <row r="5" spans="1:9" ht="12.75">
      <c r="A5" s="192"/>
      <c r="B5" s="193" t="s">
        <v>259</v>
      </c>
      <c r="C5" s="194"/>
      <c r="D5" s="195"/>
      <c r="E5" s="195"/>
      <c r="F5" s="194"/>
      <c r="G5" s="194"/>
      <c r="H5" s="194"/>
      <c r="I5" s="194"/>
    </row>
    <row r="6" spans="1:9" s="200" customFormat="1" ht="12.75">
      <c r="A6" s="196">
        <v>2</v>
      </c>
      <c r="B6" s="197" t="s">
        <v>260</v>
      </c>
      <c r="C6" s="198">
        <f aca="true" t="shared" si="1" ref="C6:I6">SUM(C8:C10)</f>
        <v>0</v>
      </c>
      <c r="D6" s="199">
        <f t="shared" si="1"/>
        <v>0</v>
      </c>
      <c r="E6" s="199">
        <f t="shared" si="1"/>
        <v>0</v>
      </c>
      <c r="F6" s="198">
        <f t="shared" si="1"/>
        <v>0</v>
      </c>
      <c r="G6" s="198">
        <f t="shared" si="1"/>
        <v>0</v>
      </c>
      <c r="H6" s="198">
        <f t="shared" si="1"/>
        <v>0</v>
      </c>
      <c r="I6" s="198">
        <f t="shared" si="1"/>
        <v>0</v>
      </c>
    </row>
    <row r="7" spans="1:9" ht="12.75">
      <c r="A7" s="192"/>
      <c r="B7" s="193" t="s">
        <v>259</v>
      </c>
      <c r="C7" s="194"/>
      <c r="D7" s="195"/>
      <c r="E7" s="195"/>
      <c r="F7" s="194"/>
      <c r="G7" s="194"/>
      <c r="H7" s="194"/>
      <c r="I7" s="194"/>
    </row>
    <row r="8" spans="1:9" ht="14.25">
      <c r="A8" s="192">
        <v>3</v>
      </c>
      <c r="B8" s="193" t="s">
        <v>261</v>
      </c>
      <c r="C8" s="201"/>
      <c r="D8" s="202"/>
      <c r="E8" s="202"/>
      <c r="F8" s="201"/>
      <c r="G8" s="201"/>
      <c r="H8" s="201"/>
      <c r="I8" s="201"/>
    </row>
    <row r="9" spans="1:9" ht="12.75">
      <c r="A9" s="192">
        <v>4</v>
      </c>
      <c r="B9" s="193" t="s">
        <v>262</v>
      </c>
      <c r="C9" s="201"/>
      <c r="D9" s="202"/>
      <c r="E9" s="202"/>
      <c r="F9" s="201"/>
      <c r="G9" s="201"/>
      <c r="H9" s="201"/>
      <c r="I9" s="201"/>
    </row>
    <row r="10" spans="1:9" ht="12.75">
      <c r="A10" s="192">
        <v>5</v>
      </c>
      <c r="B10" s="193" t="s">
        <v>263</v>
      </c>
      <c r="C10" s="201"/>
      <c r="D10" s="202"/>
      <c r="E10" s="202"/>
      <c r="F10" s="201"/>
      <c r="G10" s="201"/>
      <c r="H10" s="201"/>
      <c r="I10" s="201"/>
    </row>
    <row r="11" spans="1:9" s="200" customFormat="1" ht="12.75">
      <c r="A11" s="196">
        <v>6</v>
      </c>
      <c r="B11" s="197" t="s">
        <v>264</v>
      </c>
      <c r="C11" s="203">
        <v>1E-38</v>
      </c>
      <c r="D11" s="203">
        <v>1E-38</v>
      </c>
      <c r="E11" s="203">
        <v>1E-38</v>
      </c>
      <c r="F11" s="203">
        <v>1E-38</v>
      </c>
      <c r="G11" s="203">
        <v>1E-38</v>
      </c>
      <c r="H11" s="203">
        <v>1E-38</v>
      </c>
      <c r="I11" s="203">
        <v>1E-38</v>
      </c>
    </row>
    <row r="12" spans="1:9" ht="12.75">
      <c r="A12" s="192"/>
      <c r="B12" s="193" t="s">
        <v>265</v>
      </c>
      <c r="C12" s="201"/>
      <c r="D12" s="202"/>
      <c r="E12" s="202"/>
      <c r="F12" s="201"/>
      <c r="G12" s="201"/>
      <c r="H12" s="201"/>
      <c r="I12" s="201"/>
    </row>
    <row r="13" spans="1:9" ht="12.75">
      <c r="A13" s="192">
        <v>7</v>
      </c>
      <c r="B13" s="193" t="s">
        <v>266</v>
      </c>
      <c r="C13" s="201"/>
      <c r="D13" s="202"/>
      <c r="E13" s="202"/>
      <c r="F13" s="201"/>
      <c r="G13" s="201"/>
      <c r="H13" s="201"/>
      <c r="I13" s="201"/>
    </row>
    <row r="14" spans="1:9" ht="12.75">
      <c r="A14" s="192">
        <v>8</v>
      </c>
      <c r="B14" s="193" t="s">
        <v>267</v>
      </c>
      <c r="C14" s="201"/>
      <c r="D14" s="202"/>
      <c r="E14" s="202"/>
      <c r="F14" s="201"/>
      <c r="G14" s="201"/>
      <c r="H14" s="201"/>
      <c r="I14" s="201"/>
    </row>
    <row r="15" spans="1:9" s="16" customFormat="1" ht="12.75">
      <c r="A15" s="188">
        <v>9</v>
      </c>
      <c r="B15" s="189" t="s">
        <v>268</v>
      </c>
      <c r="C15" s="190">
        <f aca="true" t="shared" si="2" ref="C15:I15">C17+C21</f>
        <v>0</v>
      </c>
      <c r="D15" s="191">
        <f t="shared" si="2"/>
        <v>0</v>
      </c>
      <c r="E15" s="191">
        <f t="shared" si="2"/>
        <v>0</v>
      </c>
      <c r="F15" s="190">
        <f t="shared" si="2"/>
        <v>0</v>
      </c>
      <c r="G15" s="190">
        <f t="shared" si="2"/>
        <v>0</v>
      </c>
      <c r="H15" s="190">
        <f t="shared" si="2"/>
        <v>0</v>
      </c>
      <c r="I15" s="190">
        <f t="shared" si="2"/>
        <v>0</v>
      </c>
    </row>
    <row r="16" spans="1:9" ht="12.75">
      <c r="A16" s="192"/>
      <c r="B16" s="193" t="s">
        <v>259</v>
      </c>
      <c r="C16" s="194"/>
      <c r="D16" s="195"/>
      <c r="E16" s="195"/>
      <c r="F16" s="194"/>
      <c r="G16" s="194"/>
      <c r="H16" s="194"/>
      <c r="I16" s="194"/>
    </row>
    <row r="17" spans="1:9" s="200" customFormat="1" ht="12.75">
      <c r="A17" s="196">
        <v>10</v>
      </c>
      <c r="B17" s="197" t="s">
        <v>269</v>
      </c>
      <c r="C17" s="203"/>
      <c r="D17" s="204"/>
      <c r="E17" s="204"/>
      <c r="F17" s="203"/>
      <c r="G17" s="203"/>
      <c r="H17" s="203"/>
      <c r="I17" s="203"/>
    </row>
    <row r="18" spans="1:9" ht="12.75">
      <c r="A18" s="192"/>
      <c r="B18" s="193" t="s">
        <v>265</v>
      </c>
      <c r="C18" s="201"/>
      <c r="D18" s="202"/>
      <c r="E18" s="202"/>
      <c r="F18" s="201"/>
      <c r="G18" s="201"/>
      <c r="H18" s="201"/>
      <c r="I18" s="201"/>
    </row>
    <row r="19" spans="1:9" ht="12.75">
      <c r="A19" s="192">
        <v>11</v>
      </c>
      <c r="B19" s="193" t="s">
        <v>270</v>
      </c>
      <c r="C19" s="201"/>
      <c r="D19" s="202"/>
      <c r="E19" s="202"/>
      <c r="F19" s="201"/>
      <c r="G19" s="201"/>
      <c r="H19" s="201"/>
      <c r="I19" s="201"/>
    </row>
    <row r="20" spans="1:9" ht="12.75">
      <c r="A20" s="192">
        <v>12</v>
      </c>
      <c r="B20" s="193" t="s">
        <v>271</v>
      </c>
      <c r="C20" s="201"/>
      <c r="D20" s="202"/>
      <c r="E20" s="202"/>
      <c r="F20" s="201"/>
      <c r="G20" s="201"/>
      <c r="H20" s="201"/>
      <c r="I20" s="201"/>
    </row>
    <row r="21" spans="1:9" s="200" customFormat="1" ht="12.75">
      <c r="A21" s="196">
        <v>13</v>
      </c>
      <c r="B21" s="197" t="s">
        <v>272</v>
      </c>
      <c r="C21" s="203"/>
      <c r="D21" s="204"/>
      <c r="E21" s="204"/>
      <c r="F21" s="203"/>
      <c r="G21" s="203"/>
      <c r="H21" s="203"/>
      <c r="I21" s="203"/>
    </row>
    <row r="22" spans="1:9" ht="12.75">
      <c r="A22" s="192">
        <v>14</v>
      </c>
      <c r="B22" s="189" t="s">
        <v>273</v>
      </c>
      <c r="C22" s="194">
        <f aca="true" t="shared" si="3" ref="C22:I22">C4-C15</f>
        <v>1E-38</v>
      </c>
      <c r="D22" s="195">
        <f t="shared" si="3"/>
        <v>1E-38</v>
      </c>
      <c r="E22" s="195">
        <f t="shared" si="3"/>
        <v>1E-38</v>
      </c>
      <c r="F22" s="194">
        <f t="shared" si="3"/>
        <v>1E-38</v>
      </c>
      <c r="G22" s="194">
        <f t="shared" si="3"/>
        <v>1E-38</v>
      </c>
      <c r="H22" s="194">
        <f t="shared" si="3"/>
        <v>1E-38</v>
      </c>
      <c r="I22" s="194">
        <f t="shared" si="3"/>
        <v>1E-38</v>
      </c>
    </row>
    <row r="23" spans="1:9" ht="12.75">
      <c r="A23" s="192">
        <v>15</v>
      </c>
      <c r="B23" s="189" t="s">
        <v>274</v>
      </c>
      <c r="C23" s="194">
        <f aca="true" t="shared" si="4" ref="C23:I23">C24-C40</f>
        <v>0</v>
      </c>
      <c r="D23" s="195">
        <f t="shared" si="4"/>
        <v>0</v>
      </c>
      <c r="E23" s="195">
        <f t="shared" si="4"/>
        <v>0</v>
      </c>
      <c r="F23" s="194">
        <f t="shared" si="4"/>
        <v>0</v>
      </c>
      <c r="G23" s="194">
        <f t="shared" si="4"/>
        <v>0</v>
      </c>
      <c r="H23" s="194">
        <f t="shared" si="4"/>
        <v>0</v>
      </c>
      <c r="I23" s="194">
        <f t="shared" si="4"/>
        <v>0</v>
      </c>
    </row>
    <row r="24" spans="1:9" ht="14.25">
      <c r="A24" s="192">
        <v>16</v>
      </c>
      <c r="B24" s="189" t="s">
        <v>275</v>
      </c>
      <c r="C24" s="194">
        <f aca="true" t="shared" si="5" ref="C24:I24">C26+C29+C30+C31+C34+C37+C38+C39</f>
        <v>0</v>
      </c>
      <c r="D24" s="195">
        <f t="shared" si="5"/>
        <v>0</v>
      </c>
      <c r="E24" s="195">
        <f t="shared" si="5"/>
        <v>0</v>
      </c>
      <c r="F24" s="194">
        <f t="shared" si="5"/>
        <v>0</v>
      </c>
      <c r="G24" s="194">
        <f t="shared" si="5"/>
        <v>0</v>
      </c>
      <c r="H24" s="194">
        <f t="shared" si="5"/>
        <v>0</v>
      </c>
      <c r="I24" s="194">
        <f t="shared" si="5"/>
        <v>0</v>
      </c>
    </row>
    <row r="25" spans="1:9" ht="12.75">
      <c r="A25" s="192"/>
      <c r="B25" s="193" t="s">
        <v>259</v>
      </c>
      <c r="C25" s="194"/>
      <c r="D25" s="195"/>
      <c r="E25" s="195"/>
      <c r="F25" s="194"/>
      <c r="G25" s="194"/>
      <c r="H25" s="194"/>
      <c r="I25" s="194"/>
    </row>
    <row r="26" spans="1:9" ht="12.75" customHeight="1">
      <c r="A26" s="192">
        <v>17</v>
      </c>
      <c r="B26" s="193" t="s">
        <v>276</v>
      </c>
      <c r="C26" s="201"/>
      <c r="D26" s="202"/>
      <c r="E26" s="202"/>
      <c r="F26" s="201"/>
      <c r="G26" s="201"/>
      <c r="H26" s="201"/>
      <c r="I26" s="201">
        <v>0</v>
      </c>
    </row>
    <row r="27" spans="1:9" ht="12.75" customHeight="1">
      <c r="A27" s="192"/>
      <c r="B27" s="193" t="s">
        <v>12</v>
      </c>
      <c r="C27" s="201"/>
      <c r="D27" s="202"/>
      <c r="E27" s="202"/>
      <c r="F27" s="201"/>
      <c r="G27" s="201"/>
      <c r="H27" s="201"/>
      <c r="I27" s="201"/>
    </row>
    <row r="28" spans="1:9" ht="43.5" customHeight="1">
      <c r="A28" s="192">
        <v>18</v>
      </c>
      <c r="B28" s="193" t="s">
        <v>277</v>
      </c>
      <c r="C28" s="201"/>
      <c r="D28" s="202"/>
      <c r="E28" s="202"/>
      <c r="F28" s="201"/>
      <c r="G28" s="201"/>
      <c r="H28" s="201"/>
      <c r="I28" s="201"/>
    </row>
    <row r="29" spans="1:9" ht="12.75">
      <c r="A29" s="192">
        <v>19</v>
      </c>
      <c r="B29" s="193" t="s">
        <v>278</v>
      </c>
      <c r="C29" s="201"/>
      <c r="D29" s="202"/>
      <c r="E29" s="202"/>
      <c r="F29" s="201"/>
      <c r="G29" s="201"/>
      <c r="H29" s="201"/>
      <c r="I29" s="201"/>
    </row>
    <row r="30" spans="1:9" ht="12.75">
      <c r="A30" s="192">
        <v>20</v>
      </c>
      <c r="B30" s="193" t="s">
        <v>279</v>
      </c>
      <c r="C30" s="201"/>
      <c r="D30" s="202"/>
      <c r="E30" s="202"/>
      <c r="F30" s="201"/>
      <c r="G30" s="201"/>
      <c r="H30" s="201"/>
      <c r="I30" s="201"/>
    </row>
    <row r="31" spans="1:9" ht="12.75">
      <c r="A31" s="192">
        <v>21</v>
      </c>
      <c r="B31" s="193" t="s">
        <v>280</v>
      </c>
      <c r="C31" s="201"/>
      <c r="D31" s="202"/>
      <c r="E31" s="202"/>
      <c r="F31" s="201"/>
      <c r="G31" s="201"/>
      <c r="H31" s="201"/>
      <c r="I31" s="201"/>
    </row>
    <row r="32" spans="1:9" ht="12.75">
      <c r="A32" s="192"/>
      <c r="B32" s="193" t="s">
        <v>12</v>
      </c>
      <c r="C32" s="201"/>
      <c r="D32" s="202"/>
      <c r="E32" s="202"/>
      <c r="F32" s="201"/>
      <c r="G32" s="201"/>
      <c r="H32" s="201"/>
      <c r="I32" s="201"/>
    </row>
    <row r="33" spans="1:9" ht="40.5" customHeight="1">
      <c r="A33" s="192">
        <v>22</v>
      </c>
      <c r="B33" s="193" t="s">
        <v>277</v>
      </c>
      <c r="C33" s="201"/>
      <c r="D33" s="202"/>
      <c r="E33" s="202"/>
      <c r="F33" s="201"/>
      <c r="G33" s="201"/>
      <c r="H33" s="201"/>
      <c r="I33" s="201"/>
    </row>
    <row r="34" spans="1:9" ht="25.5">
      <c r="A34" s="192">
        <v>23</v>
      </c>
      <c r="B34" s="193" t="s">
        <v>281</v>
      </c>
      <c r="C34" s="201"/>
      <c r="D34" s="202"/>
      <c r="E34" s="202"/>
      <c r="F34" s="201"/>
      <c r="G34" s="201"/>
      <c r="H34" s="201"/>
      <c r="I34" s="201"/>
    </row>
    <row r="35" spans="1:9" ht="12.75">
      <c r="A35" s="192"/>
      <c r="B35" s="193" t="s">
        <v>12</v>
      </c>
      <c r="C35" s="201"/>
      <c r="D35" s="202"/>
      <c r="E35" s="202"/>
      <c r="F35" s="201"/>
      <c r="G35" s="201"/>
      <c r="H35" s="201"/>
      <c r="I35" s="201"/>
    </row>
    <row r="36" spans="1:9" ht="51">
      <c r="A36" s="192">
        <v>24</v>
      </c>
      <c r="B36" s="193" t="s">
        <v>277</v>
      </c>
      <c r="C36" s="201"/>
      <c r="D36" s="202"/>
      <c r="E36" s="202"/>
      <c r="F36" s="201"/>
      <c r="G36" s="201"/>
      <c r="H36" s="201"/>
      <c r="I36" s="201"/>
    </row>
    <row r="37" spans="1:9" ht="12.75">
      <c r="A37" s="192">
        <v>25</v>
      </c>
      <c r="B37" s="205" t="s">
        <v>282</v>
      </c>
      <c r="C37" s="201"/>
      <c r="D37" s="202"/>
      <c r="E37" s="202"/>
      <c r="F37" s="201"/>
      <c r="G37" s="201"/>
      <c r="H37" s="201"/>
      <c r="I37" s="201"/>
    </row>
    <row r="38" spans="1:9" ht="12.75">
      <c r="A38" s="192">
        <v>26</v>
      </c>
      <c r="B38" s="193" t="s">
        <v>283</v>
      </c>
      <c r="C38" s="201"/>
      <c r="D38" s="202"/>
      <c r="E38" s="202"/>
      <c r="F38" s="201"/>
      <c r="G38" s="201"/>
      <c r="H38" s="201"/>
      <c r="I38" s="201"/>
    </row>
    <row r="39" spans="1:9" ht="12.75">
      <c r="A39" s="192">
        <v>27</v>
      </c>
      <c r="B39" s="193" t="s">
        <v>284</v>
      </c>
      <c r="C39" s="201"/>
      <c r="D39" s="202"/>
      <c r="E39" s="202"/>
      <c r="F39" s="201"/>
      <c r="G39" s="201"/>
      <c r="H39" s="201"/>
      <c r="I39" s="201"/>
    </row>
    <row r="40" spans="1:9" ht="14.25">
      <c r="A40" s="192">
        <v>28</v>
      </c>
      <c r="B40" s="189" t="s">
        <v>285</v>
      </c>
      <c r="C40" s="194">
        <f aca="true" t="shared" si="6" ref="C40:I40">C42+C45+C46+C47+C50+C53</f>
        <v>0</v>
      </c>
      <c r="D40" s="195">
        <f t="shared" si="6"/>
        <v>0</v>
      </c>
      <c r="E40" s="195">
        <f t="shared" si="6"/>
        <v>0</v>
      </c>
      <c r="F40" s="194">
        <f t="shared" si="6"/>
        <v>0</v>
      </c>
      <c r="G40" s="194">
        <f t="shared" si="6"/>
        <v>0</v>
      </c>
      <c r="H40" s="194">
        <f t="shared" si="6"/>
        <v>0</v>
      </c>
      <c r="I40" s="194">
        <f t="shared" si="6"/>
        <v>0</v>
      </c>
    </row>
    <row r="41" spans="1:9" ht="12.75">
      <c r="A41" s="192"/>
      <c r="B41" s="193" t="s">
        <v>259</v>
      </c>
      <c r="C41" s="194"/>
      <c r="D41" s="195"/>
      <c r="E41" s="195"/>
      <c r="F41" s="194"/>
      <c r="G41" s="194"/>
      <c r="H41" s="194"/>
      <c r="I41" s="194"/>
    </row>
    <row r="42" spans="1:9" ht="12.75">
      <c r="A42" s="192">
        <v>29</v>
      </c>
      <c r="B42" s="193" t="s">
        <v>286</v>
      </c>
      <c r="C42" s="201"/>
      <c r="D42" s="202"/>
      <c r="E42" s="202"/>
      <c r="F42" s="201"/>
      <c r="G42" s="201"/>
      <c r="H42" s="201"/>
      <c r="I42" s="201"/>
    </row>
    <row r="43" spans="1:9" ht="12.75">
      <c r="A43" s="192"/>
      <c r="B43" s="193" t="s">
        <v>12</v>
      </c>
      <c r="C43" s="201"/>
      <c r="D43" s="202"/>
      <c r="E43" s="202"/>
      <c r="F43" s="201"/>
      <c r="G43" s="201"/>
      <c r="H43" s="201"/>
      <c r="I43" s="201"/>
    </row>
    <row r="44" spans="1:9" ht="44.25" customHeight="1">
      <c r="A44" s="192">
        <v>30</v>
      </c>
      <c r="B44" s="193" t="s">
        <v>277</v>
      </c>
      <c r="C44" s="201"/>
      <c r="D44" s="202"/>
      <c r="E44" s="202"/>
      <c r="F44" s="201"/>
      <c r="G44" s="201"/>
      <c r="H44" s="201"/>
      <c r="I44" s="201"/>
    </row>
    <row r="45" spans="1:9" ht="12.75">
      <c r="A45" s="192">
        <v>31</v>
      </c>
      <c r="B45" s="193" t="s">
        <v>179</v>
      </c>
      <c r="C45" s="201"/>
      <c r="D45" s="202"/>
      <c r="E45" s="202"/>
      <c r="F45" s="201"/>
      <c r="G45" s="201"/>
      <c r="H45" s="201"/>
      <c r="I45" s="201"/>
    </row>
    <row r="46" spans="1:9" ht="12.75">
      <c r="A46" s="192">
        <v>32</v>
      </c>
      <c r="B46" s="193" t="s">
        <v>287</v>
      </c>
      <c r="C46" s="201"/>
      <c r="D46" s="202"/>
      <c r="E46" s="202"/>
      <c r="F46" s="201"/>
      <c r="G46" s="201"/>
      <c r="H46" s="201"/>
      <c r="I46" s="201"/>
    </row>
    <row r="47" spans="1:9" ht="12.75">
      <c r="A47" s="192">
        <v>33</v>
      </c>
      <c r="B47" s="193" t="s">
        <v>182</v>
      </c>
      <c r="C47" s="201"/>
      <c r="D47" s="202"/>
      <c r="E47" s="202"/>
      <c r="F47" s="201"/>
      <c r="G47" s="201"/>
      <c r="H47" s="201"/>
      <c r="I47" s="201"/>
    </row>
    <row r="48" spans="1:9" ht="12.75">
      <c r="A48" s="192"/>
      <c r="B48" s="193" t="s">
        <v>12</v>
      </c>
      <c r="C48" s="201"/>
      <c r="D48" s="202"/>
      <c r="E48" s="202"/>
      <c r="F48" s="201"/>
      <c r="G48" s="201"/>
      <c r="H48" s="201"/>
      <c r="I48" s="201"/>
    </row>
    <row r="49" spans="1:9" ht="38.25" customHeight="1">
      <c r="A49" s="192">
        <v>34</v>
      </c>
      <c r="B49" s="193" t="s">
        <v>277</v>
      </c>
      <c r="C49" s="201"/>
      <c r="D49" s="202"/>
      <c r="E49" s="202"/>
      <c r="F49" s="201"/>
      <c r="G49" s="201"/>
      <c r="H49" s="201"/>
      <c r="I49" s="201"/>
    </row>
    <row r="50" spans="1:9" ht="12.75">
      <c r="A50" s="192">
        <v>35</v>
      </c>
      <c r="B50" s="193" t="s">
        <v>288</v>
      </c>
      <c r="C50" s="201"/>
      <c r="D50" s="202"/>
      <c r="E50" s="202"/>
      <c r="F50" s="201"/>
      <c r="G50" s="201"/>
      <c r="H50" s="201"/>
      <c r="I50" s="201"/>
    </row>
    <row r="51" spans="1:9" ht="12.75">
      <c r="A51" s="192"/>
      <c r="B51" s="193" t="s">
        <v>12</v>
      </c>
      <c r="C51" s="201"/>
      <c r="D51" s="202"/>
      <c r="E51" s="202"/>
      <c r="F51" s="201"/>
      <c r="G51" s="201"/>
      <c r="H51" s="201"/>
      <c r="I51" s="201"/>
    </row>
    <row r="52" spans="1:9" ht="42" customHeight="1">
      <c r="A52" s="192">
        <v>36</v>
      </c>
      <c r="B52" s="193" t="s">
        <v>277</v>
      </c>
      <c r="C52" s="201"/>
      <c r="D52" s="202"/>
      <c r="E52" s="202"/>
      <c r="F52" s="201"/>
      <c r="G52" s="201"/>
      <c r="H52" s="201"/>
      <c r="I52" s="201"/>
    </row>
    <row r="53" spans="1:9" ht="12.75">
      <c r="A53" s="192">
        <v>37</v>
      </c>
      <c r="B53" s="193" t="s">
        <v>289</v>
      </c>
      <c r="C53" s="201"/>
      <c r="D53" s="202"/>
      <c r="E53" s="202"/>
      <c r="F53" s="201"/>
      <c r="G53" s="201"/>
      <c r="H53" s="201"/>
      <c r="I53" s="201"/>
    </row>
    <row r="54" spans="1:9" ht="14.25">
      <c r="A54" s="192">
        <v>38</v>
      </c>
      <c r="B54" s="189" t="s">
        <v>290</v>
      </c>
      <c r="C54" s="194">
        <f aca="true" t="shared" si="7" ref="C54:I54">C56+C59+C62+C65+C66</f>
        <v>0</v>
      </c>
      <c r="D54" s="194">
        <f t="shared" si="7"/>
        <v>0</v>
      </c>
      <c r="E54" s="194">
        <f t="shared" si="7"/>
        <v>0</v>
      </c>
      <c r="F54" s="194">
        <f t="shared" si="7"/>
        <v>0</v>
      </c>
      <c r="G54" s="194">
        <f t="shared" si="7"/>
        <v>0</v>
      </c>
      <c r="H54" s="194">
        <f t="shared" si="7"/>
        <v>0</v>
      </c>
      <c r="I54" s="194">
        <f t="shared" si="7"/>
        <v>0</v>
      </c>
    </row>
    <row r="55" spans="1:9" ht="12.75">
      <c r="A55" s="192"/>
      <c r="B55" s="193" t="s">
        <v>259</v>
      </c>
      <c r="C55" s="194"/>
      <c r="D55" s="195"/>
      <c r="E55" s="195"/>
      <c r="F55" s="194"/>
      <c r="G55" s="194"/>
      <c r="H55" s="194"/>
      <c r="I55" s="194"/>
    </row>
    <row r="56" spans="1:9" ht="12.75">
      <c r="A56" s="192">
        <v>39</v>
      </c>
      <c r="B56" s="193" t="s">
        <v>291</v>
      </c>
      <c r="C56" s="201"/>
      <c r="D56" s="202"/>
      <c r="E56" s="202">
        <f>D56+E26-E42</f>
        <v>0</v>
      </c>
      <c r="F56" s="201">
        <f>E56+F26-F42</f>
        <v>0</v>
      </c>
      <c r="G56" s="201">
        <f>F56+G26-G42</f>
        <v>0</v>
      </c>
      <c r="H56" s="201">
        <f>G56+H26-H42</f>
        <v>0</v>
      </c>
      <c r="I56" s="201">
        <f>H56+I26-I42</f>
        <v>0</v>
      </c>
    </row>
    <row r="57" spans="1:9" ht="12.75">
      <c r="A57" s="192"/>
      <c r="B57" s="193" t="s">
        <v>12</v>
      </c>
      <c r="C57" s="201"/>
      <c r="D57" s="202"/>
      <c r="E57" s="202"/>
      <c r="F57" s="201"/>
      <c r="G57" s="201"/>
      <c r="H57" s="201"/>
      <c r="I57" s="201"/>
    </row>
    <row r="58" spans="1:9" ht="42.75" customHeight="1">
      <c r="A58" s="192">
        <v>40</v>
      </c>
      <c r="B58" s="193" t="s">
        <v>277</v>
      </c>
      <c r="C58" s="201"/>
      <c r="D58" s="202"/>
      <c r="E58" s="202"/>
      <c r="F58" s="201"/>
      <c r="G58" s="201"/>
      <c r="H58" s="201"/>
      <c r="I58" s="201"/>
    </row>
    <row r="59" spans="1:9" ht="12.75">
      <c r="A59" s="192">
        <v>41</v>
      </c>
      <c r="B59" s="193" t="s">
        <v>292</v>
      </c>
      <c r="C59" s="201"/>
      <c r="D59" s="202"/>
      <c r="E59" s="202"/>
      <c r="F59" s="201"/>
      <c r="G59" s="201"/>
      <c r="H59" s="201"/>
      <c r="I59" s="201"/>
    </row>
    <row r="60" spans="1:9" ht="12.75">
      <c r="A60" s="192"/>
      <c r="B60" s="193" t="s">
        <v>12</v>
      </c>
      <c r="C60" s="201"/>
      <c r="D60" s="202"/>
      <c r="E60" s="202"/>
      <c r="F60" s="201"/>
      <c r="G60" s="201"/>
      <c r="H60" s="201"/>
      <c r="I60" s="201"/>
    </row>
    <row r="61" spans="1:9" ht="38.25" customHeight="1">
      <c r="A61" s="192">
        <v>42</v>
      </c>
      <c r="B61" s="193" t="s">
        <v>277</v>
      </c>
      <c r="C61" s="201"/>
      <c r="D61" s="202"/>
      <c r="E61" s="202"/>
      <c r="F61" s="201"/>
      <c r="G61" s="201"/>
      <c r="H61" s="201"/>
      <c r="I61" s="201"/>
    </row>
    <row r="62" spans="1:9" ht="12.75">
      <c r="A62" s="192">
        <v>43</v>
      </c>
      <c r="B62" s="193" t="s">
        <v>293</v>
      </c>
      <c r="C62" s="201"/>
      <c r="D62" s="202"/>
      <c r="E62" s="202"/>
      <c r="F62" s="201"/>
      <c r="G62" s="201"/>
      <c r="H62" s="201"/>
      <c r="I62" s="201"/>
    </row>
    <row r="63" spans="1:9" ht="12.75">
      <c r="A63" s="192"/>
      <c r="B63" s="193" t="s">
        <v>12</v>
      </c>
      <c r="C63" s="201"/>
      <c r="D63" s="202"/>
      <c r="E63" s="202"/>
      <c r="F63" s="201"/>
      <c r="G63" s="201"/>
      <c r="H63" s="201"/>
      <c r="I63" s="201"/>
    </row>
    <row r="64" spans="1:9" ht="40.5" customHeight="1">
      <c r="A64" s="192">
        <v>44</v>
      </c>
      <c r="B64" s="193" t="s">
        <v>277</v>
      </c>
      <c r="C64" s="201"/>
      <c r="D64" s="202"/>
      <c r="E64" s="202"/>
      <c r="F64" s="201"/>
      <c r="G64" s="201"/>
      <c r="H64" s="201"/>
      <c r="I64" s="201"/>
    </row>
    <row r="65" spans="1:9" ht="14.25">
      <c r="A65" s="192">
        <v>45</v>
      </c>
      <c r="B65" s="193" t="s">
        <v>294</v>
      </c>
      <c r="C65" s="201"/>
      <c r="D65" s="202"/>
      <c r="E65" s="202"/>
      <c r="F65" s="201"/>
      <c r="G65" s="201"/>
      <c r="H65" s="201"/>
      <c r="I65" s="201"/>
    </row>
    <row r="66" spans="1:9" ht="12.75">
      <c r="A66" s="192">
        <v>46</v>
      </c>
      <c r="B66" s="193" t="s">
        <v>295</v>
      </c>
      <c r="C66" s="201"/>
      <c r="D66" s="202"/>
      <c r="E66" s="202"/>
      <c r="F66" s="201"/>
      <c r="G66" s="201"/>
      <c r="H66" s="201"/>
      <c r="I66" s="201"/>
    </row>
    <row r="67" spans="1:9" ht="12.75">
      <c r="A67" s="192"/>
      <c r="B67" s="193" t="s">
        <v>12</v>
      </c>
      <c r="C67" s="201"/>
      <c r="D67" s="202"/>
      <c r="E67" s="202"/>
      <c r="F67" s="201"/>
      <c r="G67" s="201"/>
      <c r="H67" s="201"/>
      <c r="I67" s="201"/>
    </row>
    <row r="68" spans="1:9" ht="12.75">
      <c r="A68" s="192">
        <v>47</v>
      </c>
      <c r="B68" s="193" t="s">
        <v>296</v>
      </c>
      <c r="C68" s="201"/>
      <c r="D68" s="202"/>
      <c r="E68" s="202"/>
      <c r="F68" s="201"/>
      <c r="G68" s="201"/>
      <c r="H68" s="201"/>
      <c r="I68" s="201"/>
    </row>
    <row r="69" spans="1:9" ht="12.75">
      <c r="A69" s="192">
        <v>48</v>
      </c>
      <c r="B69" s="193" t="s">
        <v>297</v>
      </c>
      <c r="C69" s="201"/>
      <c r="D69" s="202"/>
      <c r="E69" s="202"/>
      <c r="F69" s="201"/>
      <c r="G69" s="201"/>
      <c r="H69" s="201"/>
      <c r="I69" s="201"/>
    </row>
    <row r="70" spans="1:9" ht="12.75">
      <c r="A70" s="192">
        <v>49</v>
      </c>
      <c r="B70" s="193" t="s">
        <v>298</v>
      </c>
      <c r="C70" s="195">
        <f aca="true" t="shared" si="8" ref="C70:I70">IF(C4=0,0,C54/C4*100)</f>
        <v>0</v>
      </c>
      <c r="D70" s="195">
        <f t="shared" si="8"/>
        <v>0</v>
      </c>
      <c r="E70" s="195">
        <f t="shared" si="8"/>
        <v>0</v>
      </c>
      <c r="F70" s="195">
        <f t="shared" si="8"/>
        <v>0</v>
      </c>
      <c r="G70" s="195">
        <f t="shared" si="8"/>
        <v>0</v>
      </c>
      <c r="H70" s="195">
        <f t="shared" si="8"/>
        <v>0</v>
      </c>
      <c r="I70" s="195">
        <f t="shared" si="8"/>
        <v>0</v>
      </c>
    </row>
    <row r="71" spans="1:9" ht="25.5">
      <c r="A71" s="192">
        <v>50</v>
      </c>
      <c r="B71" s="193" t="s">
        <v>299</v>
      </c>
      <c r="C71" s="195">
        <f aca="true" t="shared" si="9" ref="C71:I71">(C54-C58-C61-C64)/C4*100</f>
        <v>0</v>
      </c>
      <c r="D71" s="195">
        <f t="shared" si="9"/>
        <v>0</v>
      </c>
      <c r="E71" s="195">
        <f t="shared" si="9"/>
        <v>0</v>
      </c>
      <c r="F71" s="195">
        <f t="shared" si="9"/>
        <v>0</v>
      </c>
      <c r="G71" s="195">
        <f t="shared" si="9"/>
        <v>0</v>
      </c>
      <c r="H71" s="195">
        <f t="shared" si="9"/>
        <v>0</v>
      </c>
      <c r="I71" s="195">
        <f t="shared" si="9"/>
        <v>0</v>
      </c>
    </row>
    <row r="72" spans="1:9" ht="25.5">
      <c r="A72" s="192">
        <v>51</v>
      </c>
      <c r="B72" s="193" t="s">
        <v>300</v>
      </c>
      <c r="C72" s="195">
        <f aca="true" t="shared" si="10" ref="C72:I72">C54/(C8+C11-C14)*100</f>
        <v>0</v>
      </c>
      <c r="D72" s="195">
        <f t="shared" si="10"/>
        <v>0</v>
      </c>
      <c r="E72" s="195">
        <f t="shared" si="10"/>
        <v>0</v>
      </c>
      <c r="F72" s="195">
        <f t="shared" si="10"/>
        <v>0</v>
      </c>
      <c r="G72" s="195">
        <f t="shared" si="10"/>
        <v>0</v>
      </c>
      <c r="H72" s="195">
        <f t="shared" si="10"/>
        <v>0</v>
      </c>
      <c r="I72" s="195">
        <f t="shared" si="10"/>
        <v>0</v>
      </c>
    </row>
    <row r="73" spans="1:9" ht="38.25">
      <c r="A73" s="192">
        <v>52</v>
      </c>
      <c r="B73" s="193" t="s">
        <v>301</v>
      </c>
      <c r="C73" s="195">
        <f aca="true" t="shared" si="11" ref="C73:I73">(C54-C58-C61-C64)/(C8+C11-C14)*100</f>
        <v>0</v>
      </c>
      <c r="D73" s="195">
        <f t="shared" si="11"/>
        <v>0</v>
      </c>
      <c r="E73" s="195">
        <f t="shared" si="11"/>
        <v>0</v>
      </c>
      <c r="F73" s="195">
        <f t="shared" si="11"/>
        <v>0</v>
      </c>
      <c r="G73" s="195">
        <f t="shared" si="11"/>
        <v>0</v>
      </c>
      <c r="H73" s="195">
        <f t="shared" si="11"/>
        <v>0</v>
      </c>
      <c r="I73" s="195">
        <f t="shared" si="11"/>
        <v>0</v>
      </c>
    </row>
    <row r="74" spans="1:9" ht="14.25">
      <c r="A74" s="192">
        <v>53</v>
      </c>
      <c r="B74" s="189" t="s">
        <v>302</v>
      </c>
      <c r="C74" s="194">
        <f aca="true" t="shared" si="12" ref="C74:I74">C76+C79+C82+C85</f>
        <v>0</v>
      </c>
      <c r="D74" s="195">
        <f t="shared" si="12"/>
        <v>0</v>
      </c>
      <c r="E74" s="195">
        <f t="shared" si="12"/>
        <v>0</v>
      </c>
      <c r="F74" s="195">
        <f t="shared" si="12"/>
        <v>0</v>
      </c>
      <c r="G74" s="195">
        <f t="shared" si="12"/>
        <v>0</v>
      </c>
      <c r="H74" s="195">
        <f t="shared" si="12"/>
        <v>0</v>
      </c>
      <c r="I74" s="195">
        <f t="shared" si="12"/>
        <v>0</v>
      </c>
    </row>
    <row r="75" spans="1:9" ht="15" customHeight="1">
      <c r="A75" s="192"/>
      <c r="B75" s="193" t="s">
        <v>303</v>
      </c>
      <c r="C75" s="194"/>
      <c r="D75" s="195"/>
      <c r="E75" s="195"/>
      <c r="F75" s="195"/>
      <c r="G75" s="195"/>
      <c r="H75" s="195"/>
      <c r="I75" s="195"/>
    </row>
    <row r="76" spans="1:9" ht="12.75">
      <c r="A76" s="192">
        <v>54</v>
      </c>
      <c r="B76" s="193" t="s">
        <v>304</v>
      </c>
      <c r="C76" s="201"/>
      <c r="D76" s="202">
        <f aca="true" t="shared" si="13" ref="D76:I76">D19+D42</f>
        <v>0</v>
      </c>
      <c r="E76" s="202">
        <f t="shared" si="13"/>
        <v>0</v>
      </c>
      <c r="F76" s="202">
        <f t="shared" si="13"/>
        <v>0</v>
      </c>
      <c r="G76" s="202">
        <f t="shared" si="13"/>
        <v>0</v>
      </c>
      <c r="H76" s="202">
        <f t="shared" si="13"/>
        <v>0</v>
      </c>
      <c r="I76" s="202">
        <f t="shared" si="13"/>
        <v>0</v>
      </c>
    </row>
    <row r="77" spans="1:9" ht="12.75">
      <c r="A77" s="192"/>
      <c r="B77" s="193" t="s">
        <v>12</v>
      </c>
      <c r="C77" s="201"/>
      <c r="D77" s="202"/>
      <c r="E77" s="202"/>
      <c r="F77" s="202"/>
      <c r="G77" s="202"/>
      <c r="H77" s="202"/>
      <c r="I77" s="202"/>
    </row>
    <row r="78" spans="1:9" ht="39" customHeight="1">
      <c r="A78" s="192">
        <v>55</v>
      </c>
      <c r="B78" s="193" t="s">
        <v>277</v>
      </c>
      <c r="C78" s="201"/>
      <c r="D78" s="202"/>
      <c r="E78" s="202"/>
      <c r="F78" s="202"/>
      <c r="G78" s="202"/>
      <c r="H78" s="202"/>
      <c r="I78" s="202"/>
    </row>
    <row r="79" spans="1:9" ht="12.75">
      <c r="A79" s="192">
        <v>56</v>
      </c>
      <c r="B79" s="193" t="s">
        <v>305</v>
      </c>
      <c r="C79" s="201"/>
      <c r="D79" s="202"/>
      <c r="E79" s="202"/>
      <c r="F79" s="202"/>
      <c r="G79" s="202"/>
      <c r="H79" s="202"/>
      <c r="I79" s="202"/>
    </row>
    <row r="80" spans="1:9" ht="12.75">
      <c r="A80" s="192"/>
      <c r="B80" s="193" t="s">
        <v>12</v>
      </c>
      <c r="C80" s="201"/>
      <c r="D80" s="202"/>
      <c r="E80" s="202"/>
      <c r="F80" s="202"/>
      <c r="G80" s="202"/>
      <c r="H80" s="202"/>
      <c r="I80" s="202"/>
    </row>
    <row r="81" spans="1:9" ht="36.75" customHeight="1">
      <c r="A81" s="192">
        <v>57</v>
      </c>
      <c r="B81" s="193" t="s">
        <v>277</v>
      </c>
      <c r="C81" s="201"/>
      <c r="D81" s="202"/>
      <c r="E81" s="202"/>
      <c r="F81" s="202"/>
      <c r="G81" s="202"/>
      <c r="H81" s="202"/>
      <c r="I81" s="202"/>
    </row>
    <row r="82" spans="1:9" ht="12.75">
      <c r="A82" s="192">
        <v>58</v>
      </c>
      <c r="B82" s="193" t="s">
        <v>306</v>
      </c>
      <c r="C82" s="201"/>
      <c r="D82" s="202"/>
      <c r="E82" s="202"/>
      <c r="F82" s="202"/>
      <c r="G82" s="202"/>
      <c r="H82" s="202"/>
      <c r="I82" s="202"/>
    </row>
    <row r="83" spans="1:9" ht="12.75">
      <c r="A83" s="192"/>
      <c r="B83" s="193" t="s">
        <v>12</v>
      </c>
      <c r="C83" s="201"/>
      <c r="D83" s="202"/>
      <c r="E83" s="202"/>
      <c r="F83" s="202"/>
      <c r="G83" s="202"/>
      <c r="H83" s="202"/>
      <c r="I83" s="202"/>
    </row>
    <row r="84" spans="1:9" ht="41.25" customHeight="1">
      <c r="A84" s="192">
        <v>59</v>
      </c>
      <c r="B84" s="193" t="s">
        <v>277</v>
      </c>
      <c r="C84" s="201"/>
      <c r="D84" s="202"/>
      <c r="E84" s="202"/>
      <c r="F84" s="202"/>
      <c r="G84" s="202"/>
      <c r="H84" s="202"/>
      <c r="I84" s="202"/>
    </row>
    <row r="85" spans="1:9" ht="13.5" customHeight="1">
      <c r="A85" s="192">
        <v>60</v>
      </c>
      <c r="B85" s="193" t="s">
        <v>307</v>
      </c>
      <c r="C85" s="201"/>
      <c r="D85" s="202"/>
      <c r="E85" s="202"/>
      <c r="F85" s="202"/>
      <c r="G85" s="202"/>
      <c r="H85" s="202"/>
      <c r="I85" s="202"/>
    </row>
    <row r="86" spans="1:9" ht="12.75">
      <c r="A86" s="192">
        <v>61</v>
      </c>
      <c r="B86" s="193" t="s">
        <v>308</v>
      </c>
      <c r="C86" s="202">
        <f aca="true" t="shared" si="14" ref="C86:I86">C76/C4*100</f>
        <v>0</v>
      </c>
      <c r="D86" s="202">
        <f t="shared" si="14"/>
        <v>0</v>
      </c>
      <c r="E86" s="202">
        <f t="shared" si="14"/>
        <v>0</v>
      </c>
      <c r="F86" s="202">
        <f t="shared" si="14"/>
        <v>0</v>
      </c>
      <c r="G86" s="202">
        <f t="shared" si="14"/>
        <v>0</v>
      </c>
      <c r="H86" s="202">
        <f t="shared" si="14"/>
        <v>0</v>
      </c>
      <c r="I86" s="202">
        <f t="shared" si="14"/>
        <v>0</v>
      </c>
    </row>
    <row r="87" spans="1:9" ht="25.5">
      <c r="A87" s="192">
        <v>62</v>
      </c>
      <c r="B87" s="193" t="s">
        <v>309</v>
      </c>
      <c r="C87" s="202">
        <f aca="true" t="shared" si="15" ref="C87:I87">(C74-C78-C81-C84)/C4*100</f>
        <v>0</v>
      </c>
      <c r="D87" s="202">
        <f t="shared" si="15"/>
        <v>0</v>
      </c>
      <c r="E87" s="202">
        <f t="shared" si="15"/>
        <v>0</v>
      </c>
      <c r="F87" s="202">
        <f t="shared" si="15"/>
        <v>0</v>
      </c>
      <c r="G87" s="202">
        <f t="shared" si="15"/>
        <v>0</v>
      </c>
      <c r="H87" s="202">
        <f t="shared" si="15"/>
        <v>0</v>
      </c>
      <c r="I87" s="202">
        <f t="shared" si="15"/>
        <v>0</v>
      </c>
    </row>
    <row r="88" spans="1:9" ht="25.5">
      <c r="A88" s="192">
        <v>63</v>
      </c>
      <c r="B88" s="193" t="s">
        <v>310</v>
      </c>
      <c r="C88" s="202">
        <f aca="true" t="shared" si="16" ref="C88:I88">C74/(C8+C11-C14)*100</f>
        <v>0</v>
      </c>
      <c r="D88" s="202">
        <f t="shared" si="16"/>
        <v>0</v>
      </c>
      <c r="E88" s="202">
        <f t="shared" si="16"/>
        <v>0</v>
      </c>
      <c r="F88" s="202">
        <f t="shared" si="16"/>
        <v>0</v>
      </c>
      <c r="G88" s="202">
        <f t="shared" si="16"/>
        <v>0</v>
      </c>
      <c r="H88" s="202">
        <f t="shared" si="16"/>
        <v>0</v>
      </c>
      <c r="I88" s="202">
        <f t="shared" si="16"/>
        <v>0</v>
      </c>
    </row>
    <row r="89" spans="1:9" ht="38.25">
      <c r="A89" s="192">
        <v>64</v>
      </c>
      <c r="B89" s="193" t="s">
        <v>311</v>
      </c>
      <c r="C89" s="202">
        <f aca="true" t="shared" si="17" ref="C89:I89">(C74-C78-C81-C84)/(C8+C11-C14)*100</f>
        <v>0</v>
      </c>
      <c r="D89" s="202">
        <f t="shared" si="17"/>
        <v>0</v>
      </c>
      <c r="E89" s="202">
        <f t="shared" si="17"/>
        <v>0</v>
      </c>
      <c r="F89" s="202">
        <f t="shared" si="17"/>
        <v>0</v>
      </c>
      <c r="G89" s="202">
        <f t="shared" si="17"/>
        <v>0</v>
      </c>
      <c r="H89" s="202">
        <f t="shared" si="17"/>
        <v>0</v>
      </c>
      <c r="I89" s="202">
        <f t="shared" si="17"/>
        <v>0</v>
      </c>
    </row>
    <row r="90" spans="1:9" ht="76.5">
      <c r="A90" s="192">
        <v>65</v>
      </c>
      <c r="B90" s="193" t="s">
        <v>312</v>
      </c>
      <c r="C90" s="202"/>
      <c r="D90" s="202"/>
      <c r="E90" s="202"/>
      <c r="F90" s="202">
        <f>((C6+C13-(C17-C19))/C4+(D6+D13-(D17-D19))/D4+(E6+E13-(E17-E19))/E4)/3*100</f>
        <v>0</v>
      </c>
      <c r="G90" s="202">
        <f>((D6+D13-(D17-D19))/D4+(E6+E13-(E17-E19))/E4+(F6+F13-(F17-F19))/F4)/3*100</f>
        <v>0</v>
      </c>
      <c r="H90" s="202">
        <f>((E6+E13-(E17-E19))/E4+(F6+F13-(F17-F19))/F4+(G6+G13-(G17-G19))/G4)/3*100</f>
        <v>0</v>
      </c>
      <c r="I90" s="202">
        <f>((F6+F13-(F17-F19))/F4+(G6+G13-(G17-G19))/G4+(H6+H13-(H17-H19))/H4)/3*100</f>
        <v>0</v>
      </c>
    </row>
    <row r="91" spans="1:9" ht="25.5">
      <c r="A91" s="192">
        <v>66</v>
      </c>
      <c r="B91" s="193" t="s">
        <v>313</v>
      </c>
      <c r="C91" s="202">
        <f aca="true" t="shared" si="18" ref="C91:I91">C6-C17</f>
        <v>0</v>
      </c>
      <c r="D91" s="202">
        <f t="shared" si="18"/>
        <v>0</v>
      </c>
      <c r="E91" s="202">
        <f t="shared" si="18"/>
        <v>0</v>
      </c>
      <c r="F91" s="202">
        <f t="shared" si="18"/>
        <v>0</v>
      </c>
      <c r="G91" s="202">
        <f t="shared" si="18"/>
        <v>0</v>
      </c>
      <c r="H91" s="202">
        <f t="shared" si="18"/>
        <v>0</v>
      </c>
      <c r="I91" s="202">
        <f t="shared" si="18"/>
        <v>0</v>
      </c>
    </row>
    <row r="93" ht="14.25">
      <c r="A93" s="206" t="s">
        <v>314</v>
      </c>
    </row>
    <row r="94" spans="1:9" ht="12.75" customHeight="1">
      <c r="A94" s="252" t="s">
        <v>315</v>
      </c>
      <c r="B94" s="252"/>
      <c r="C94" s="252"/>
      <c r="D94" s="252"/>
      <c r="E94" s="252"/>
      <c r="F94" s="252"/>
      <c r="G94" s="252"/>
      <c r="H94" s="252"/>
      <c r="I94" s="252"/>
    </row>
    <row r="95" ht="14.25">
      <c r="A95" s="206" t="s">
        <v>316</v>
      </c>
    </row>
    <row r="96" spans="1:9" ht="53.25" customHeight="1">
      <c r="A96" s="252" t="s">
        <v>317</v>
      </c>
      <c r="B96" s="252"/>
      <c r="C96" s="252"/>
      <c r="D96" s="252"/>
      <c r="E96" s="252"/>
      <c r="F96" s="252"/>
      <c r="G96" s="252"/>
      <c r="H96" s="252"/>
      <c r="I96" s="252"/>
    </row>
    <row r="97" ht="12.75">
      <c r="A97" s="207"/>
    </row>
    <row r="98" ht="12.75">
      <c r="A98" s="207"/>
    </row>
    <row r="99" ht="12.75">
      <c r="G99" s="208"/>
    </row>
    <row r="100" ht="25.5" customHeight="1">
      <c r="G100" s="209"/>
    </row>
  </sheetData>
  <mergeCells count="6">
    <mergeCell ref="A94:I94"/>
    <mergeCell ref="A96:I96"/>
    <mergeCell ref="A1:A2"/>
    <mergeCell ref="B1:B2"/>
    <mergeCell ref="C1:D1"/>
    <mergeCell ref="E1:I1"/>
  </mergeCells>
  <printOptions/>
  <pageMargins left="0.35000000000000003" right="0.30972222222222223" top="1.3395833333333333" bottom="0.9840277777777778" header="0.40972222222222227" footer="0.5118055555555556"/>
  <pageSetup fitToHeight="4" fitToWidth="1" horizontalDpi="300" verticalDpi="300" orientation="portrait" paperSize="9"/>
  <headerFooter alignWithMargins="0">
    <oddHeader>&amp;CPrognoza długu publicznego  na lata 2008 - 20............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 topLeftCell="D13">
      <selection activeCell="M21" sqref="M21"/>
    </sheetView>
  </sheetViews>
  <sheetFormatPr defaultColWidth="9.00390625" defaultRowHeight="12.75"/>
  <cols>
    <col min="1" max="1" width="4.00390625" style="17" customWidth="1"/>
    <col min="2" max="2" width="4.375" style="17" customWidth="1"/>
    <col min="3" max="3" width="7.625" style="17" customWidth="1"/>
    <col min="4" max="4" width="38.00390625" style="17" customWidth="1"/>
    <col min="5" max="5" width="15.375" style="17" customWidth="1"/>
    <col min="6" max="6" width="13.75390625" style="31" customWidth="1"/>
    <col min="7" max="7" width="14.625" style="31" customWidth="1"/>
    <col min="8" max="8" width="15.875" style="17" customWidth="1"/>
    <col min="9" max="9" width="13.75390625" style="17" customWidth="1"/>
    <col min="10" max="10" width="2.875" style="17" customWidth="1"/>
    <col min="11" max="11" width="12.875" style="17" customWidth="1"/>
    <col min="12" max="12" width="14.875" style="17" customWidth="1"/>
    <col min="13" max="14" width="15.75390625" style="17" customWidth="1"/>
    <col min="15" max="15" width="14.75390625" style="17" customWidth="1"/>
    <col min="16" max="16" width="15.125" style="17" customWidth="1"/>
    <col min="17" max="16384" width="9.125" style="17" customWidth="1"/>
  </cols>
  <sheetData>
    <row r="1" spans="1:16" ht="17.25" customHeight="1">
      <c r="A1" s="231" t="s">
        <v>22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spans="1:16" ht="10.5" customHeight="1">
      <c r="A2" s="32"/>
      <c r="B2" s="33">
        <v>12</v>
      </c>
      <c r="C2" s="32"/>
      <c r="D2" s="32"/>
      <c r="E2" s="32"/>
      <c r="F2" s="34"/>
      <c r="G2" s="34"/>
      <c r="H2" s="32"/>
      <c r="I2" s="32"/>
      <c r="J2" s="32"/>
      <c r="K2" s="32"/>
      <c r="L2" s="32"/>
      <c r="M2" s="32"/>
      <c r="N2" s="32"/>
      <c r="O2" s="32"/>
      <c r="P2" s="35" t="s">
        <v>23</v>
      </c>
    </row>
    <row r="3" spans="1:16" s="21" customFormat="1" ht="19.5" customHeight="1">
      <c r="A3" s="232" t="s">
        <v>24</v>
      </c>
      <c r="B3" s="232" t="s">
        <v>1</v>
      </c>
      <c r="C3" s="232" t="s">
        <v>25</v>
      </c>
      <c r="D3" s="229" t="s">
        <v>26</v>
      </c>
      <c r="E3" s="229" t="s">
        <v>27</v>
      </c>
      <c r="F3" s="229" t="s">
        <v>28</v>
      </c>
      <c r="G3" s="221" t="s">
        <v>29</v>
      </c>
      <c r="H3" s="221"/>
      <c r="I3" s="221"/>
      <c r="J3" s="221"/>
      <c r="K3" s="221"/>
      <c r="L3" s="221"/>
      <c r="M3" s="221"/>
      <c r="N3" s="221"/>
      <c r="O3" s="221"/>
      <c r="P3" s="229" t="s">
        <v>30</v>
      </c>
    </row>
    <row r="4" spans="1:16" s="21" customFormat="1" ht="19.5" customHeight="1">
      <c r="A4" s="232"/>
      <c r="B4" s="232"/>
      <c r="C4" s="232"/>
      <c r="D4" s="229"/>
      <c r="E4" s="229"/>
      <c r="F4" s="229"/>
      <c r="G4" s="221" t="s">
        <v>31</v>
      </c>
      <c r="H4" s="229" t="s">
        <v>32</v>
      </c>
      <c r="I4" s="229"/>
      <c r="J4" s="229"/>
      <c r="K4" s="229"/>
      <c r="L4" s="229"/>
      <c r="M4" s="229" t="s">
        <v>33</v>
      </c>
      <c r="N4" s="229" t="s">
        <v>34</v>
      </c>
      <c r="O4" s="229" t="s">
        <v>35</v>
      </c>
      <c r="P4" s="229"/>
    </row>
    <row r="5" spans="1:16" s="21" customFormat="1" ht="29.25" customHeight="1">
      <c r="A5" s="232"/>
      <c r="B5" s="232"/>
      <c r="C5" s="232"/>
      <c r="D5" s="229"/>
      <c r="E5" s="229"/>
      <c r="F5" s="229"/>
      <c r="G5" s="221"/>
      <c r="H5" s="229" t="s">
        <v>36</v>
      </c>
      <c r="I5" s="229" t="s">
        <v>37</v>
      </c>
      <c r="J5" s="229" t="s">
        <v>38</v>
      </c>
      <c r="K5" s="229"/>
      <c r="L5" s="230" t="s">
        <v>39</v>
      </c>
      <c r="M5" s="229"/>
      <c r="N5" s="229"/>
      <c r="O5" s="229"/>
      <c r="P5" s="229"/>
    </row>
    <row r="6" spans="1:16" s="21" customFormat="1" ht="19.5" customHeight="1">
      <c r="A6" s="232"/>
      <c r="B6" s="232"/>
      <c r="C6" s="232"/>
      <c r="D6" s="229"/>
      <c r="E6" s="229"/>
      <c r="F6" s="229"/>
      <c r="G6" s="221"/>
      <c r="H6" s="229"/>
      <c r="I6" s="229"/>
      <c r="J6" s="229"/>
      <c r="K6" s="229"/>
      <c r="L6" s="230"/>
      <c r="M6" s="229"/>
      <c r="N6" s="229"/>
      <c r="O6" s="229"/>
      <c r="P6" s="229"/>
    </row>
    <row r="7" spans="1:16" s="21" customFormat="1" ht="19.5" customHeight="1">
      <c r="A7" s="232"/>
      <c r="B7" s="232"/>
      <c r="C7" s="232"/>
      <c r="D7" s="229"/>
      <c r="E7" s="229"/>
      <c r="F7" s="229"/>
      <c r="G7" s="221"/>
      <c r="H7" s="229"/>
      <c r="I7" s="229"/>
      <c r="J7" s="229"/>
      <c r="K7" s="229"/>
      <c r="L7" s="230"/>
      <c r="M7" s="229"/>
      <c r="N7" s="229"/>
      <c r="O7" s="229"/>
      <c r="P7" s="229"/>
    </row>
    <row r="8" spans="1:16" ht="7.5" customHeight="1">
      <c r="A8" s="4">
        <v>1</v>
      </c>
      <c r="B8" s="4">
        <v>2</v>
      </c>
      <c r="C8" s="4">
        <v>3</v>
      </c>
      <c r="D8" s="4">
        <v>4</v>
      </c>
      <c r="E8" s="4" t="s">
        <v>40</v>
      </c>
      <c r="F8" s="36" t="s">
        <v>41</v>
      </c>
      <c r="G8" s="36" t="s">
        <v>42</v>
      </c>
      <c r="H8" s="4" t="s">
        <v>43</v>
      </c>
      <c r="I8" s="4" t="s">
        <v>44</v>
      </c>
      <c r="J8" s="37"/>
      <c r="K8" s="38" t="s">
        <v>45</v>
      </c>
      <c r="L8" s="4" t="s">
        <v>46</v>
      </c>
      <c r="M8" s="4" t="s">
        <v>47</v>
      </c>
      <c r="N8" s="4" t="s">
        <v>48</v>
      </c>
      <c r="O8" s="4" t="s">
        <v>49</v>
      </c>
      <c r="P8" s="4" t="s">
        <v>50</v>
      </c>
    </row>
    <row r="9" spans="1:16" ht="46.5" customHeight="1">
      <c r="A9" s="39" t="s">
        <v>51</v>
      </c>
      <c r="B9" s="40">
        <v>600</v>
      </c>
      <c r="C9" s="40">
        <v>60016</v>
      </c>
      <c r="D9" s="41" t="s">
        <v>52</v>
      </c>
      <c r="E9" s="42">
        <f aca="true" t="shared" si="0" ref="E9:E19">SUM(F9+G9+M9+N9+O9)</f>
        <v>1161500</v>
      </c>
      <c r="F9" s="43">
        <v>61500</v>
      </c>
      <c r="G9" s="43">
        <f aca="true" t="shared" si="1" ref="G9:G16">SUM(H9+I9+K9+L9)</f>
        <v>1100000</v>
      </c>
      <c r="H9" s="42">
        <v>1100000</v>
      </c>
      <c r="I9" s="42">
        <v>0</v>
      </c>
      <c r="J9" s="44" t="s">
        <v>53</v>
      </c>
      <c r="K9" s="45">
        <v>0</v>
      </c>
      <c r="L9" s="42">
        <v>0</v>
      </c>
      <c r="M9" s="42">
        <v>0</v>
      </c>
      <c r="N9" s="42">
        <v>0</v>
      </c>
      <c r="O9" s="42">
        <v>0</v>
      </c>
      <c r="P9" s="46" t="s">
        <v>54</v>
      </c>
    </row>
    <row r="10" spans="1:16" ht="57" customHeight="1">
      <c r="A10" s="47" t="s">
        <v>55</v>
      </c>
      <c r="B10" s="48">
        <v>900</v>
      </c>
      <c r="C10" s="48">
        <v>90095</v>
      </c>
      <c r="D10" s="49" t="s">
        <v>56</v>
      </c>
      <c r="E10" s="50">
        <f t="shared" si="0"/>
        <v>29205000</v>
      </c>
      <c r="F10" s="51">
        <v>1205000</v>
      </c>
      <c r="G10" s="51">
        <v>180000</v>
      </c>
      <c r="H10" s="50">
        <v>180000</v>
      </c>
      <c r="I10" s="50">
        <v>0</v>
      </c>
      <c r="J10" s="52" t="s">
        <v>53</v>
      </c>
      <c r="K10" s="53">
        <v>0</v>
      </c>
      <c r="L10" s="54">
        <v>0</v>
      </c>
      <c r="M10" s="50">
        <v>7820000</v>
      </c>
      <c r="N10" s="50">
        <v>10000000</v>
      </c>
      <c r="O10" s="50">
        <v>10000000</v>
      </c>
      <c r="P10" s="55" t="s">
        <v>54</v>
      </c>
    </row>
    <row r="11" spans="1:16" ht="48.75" customHeight="1">
      <c r="A11" s="47" t="s">
        <v>57</v>
      </c>
      <c r="B11" s="48">
        <v>900</v>
      </c>
      <c r="C11" s="48">
        <v>90095</v>
      </c>
      <c r="D11" s="49" t="s">
        <v>58</v>
      </c>
      <c r="E11" s="50">
        <f t="shared" si="0"/>
        <v>19612000</v>
      </c>
      <c r="F11" s="51">
        <v>212000</v>
      </c>
      <c r="G11" s="51">
        <v>3400000</v>
      </c>
      <c r="H11" s="50">
        <v>510000</v>
      </c>
      <c r="I11" s="50">
        <v>0</v>
      </c>
      <c r="J11" s="56" t="s">
        <v>53</v>
      </c>
      <c r="K11" s="54">
        <v>0</v>
      </c>
      <c r="L11" s="50">
        <v>2890000</v>
      </c>
      <c r="M11" s="50">
        <v>9000000</v>
      </c>
      <c r="N11" s="50">
        <v>7000000</v>
      </c>
      <c r="O11" s="50">
        <v>0</v>
      </c>
      <c r="P11" s="57" t="s">
        <v>54</v>
      </c>
    </row>
    <row r="12" spans="1:16" ht="49.5" customHeight="1">
      <c r="A12" s="47" t="s">
        <v>59</v>
      </c>
      <c r="B12" s="48">
        <v>900</v>
      </c>
      <c r="C12" s="48">
        <v>90095</v>
      </c>
      <c r="D12" s="49" t="s">
        <v>60</v>
      </c>
      <c r="E12" s="50">
        <f t="shared" si="0"/>
        <v>9000000</v>
      </c>
      <c r="F12" s="51">
        <v>192000</v>
      </c>
      <c r="G12" s="51">
        <f t="shared" si="1"/>
        <v>100000</v>
      </c>
      <c r="H12" s="50">
        <v>100000</v>
      </c>
      <c r="I12" s="50">
        <v>0</v>
      </c>
      <c r="J12" s="56" t="s">
        <v>53</v>
      </c>
      <c r="K12" s="54">
        <v>0</v>
      </c>
      <c r="L12" s="50">
        <v>0</v>
      </c>
      <c r="M12" s="50">
        <v>2708000</v>
      </c>
      <c r="N12" s="50">
        <v>3000000</v>
      </c>
      <c r="O12" s="58">
        <v>3000000</v>
      </c>
      <c r="P12" s="59" t="s">
        <v>54</v>
      </c>
    </row>
    <row r="13" spans="1:16" ht="46.5" customHeight="1">
      <c r="A13" s="47" t="s">
        <v>40</v>
      </c>
      <c r="B13" s="48">
        <v>900</v>
      </c>
      <c r="C13" s="48">
        <v>90095</v>
      </c>
      <c r="D13" s="60" t="s">
        <v>61</v>
      </c>
      <c r="E13" s="50">
        <f>SUM(F13+G13+M13+N13+O13)</f>
        <v>28250000</v>
      </c>
      <c r="F13" s="51">
        <v>111000</v>
      </c>
      <c r="G13" s="51">
        <f t="shared" si="1"/>
        <v>450000</v>
      </c>
      <c r="H13" s="50">
        <v>450000</v>
      </c>
      <c r="I13" s="50">
        <v>0</v>
      </c>
      <c r="J13" s="56" t="s">
        <v>53</v>
      </c>
      <c r="K13" s="54">
        <v>0</v>
      </c>
      <c r="L13" s="50">
        <v>0</v>
      </c>
      <c r="M13" s="50">
        <v>500000</v>
      </c>
      <c r="N13" s="50">
        <v>2000000</v>
      </c>
      <c r="O13" s="58">
        <v>25189000</v>
      </c>
      <c r="P13" s="55" t="s">
        <v>54</v>
      </c>
    </row>
    <row r="14" spans="1:16" ht="48" customHeight="1">
      <c r="A14" s="47" t="s">
        <v>62</v>
      </c>
      <c r="B14" s="48">
        <v>900</v>
      </c>
      <c r="C14" s="48">
        <v>90095</v>
      </c>
      <c r="D14" s="49" t="s">
        <v>63</v>
      </c>
      <c r="E14" s="50">
        <f t="shared" si="0"/>
        <v>1417900</v>
      </c>
      <c r="F14" s="51">
        <v>17900</v>
      </c>
      <c r="G14" s="51">
        <f t="shared" si="1"/>
        <v>1400000</v>
      </c>
      <c r="H14" s="50">
        <v>1080000</v>
      </c>
      <c r="I14" s="50">
        <v>320000</v>
      </c>
      <c r="J14" s="56" t="s">
        <v>53</v>
      </c>
      <c r="K14" s="54">
        <v>0</v>
      </c>
      <c r="L14" s="50">
        <v>0</v>
      </c>
      <c r="M14" s="50">
        <v>0</v>
      </c>
      <c r="N14" s="50">
        <v>0</v>
      </c>
      <c r="O14" s="58">
        <v>0</v>
      </c>
      <c r="P14" s="59" t="s">
        <v>54</v>
      </c>
    </row>
    <row r="15" spans="1:16" ht="40.5" customHeight="1">
      <c r="A15" s="47" t="s">
        <v>42</v>
      </c>
      <c r="B15" s="48">
        <v>900</v>
      </c>
      <c r="C15" s="48">
        <v>90095</v>
      </c>
      <c r="D15" s="60" t="s">
        <v>64</v>
      </c>
      <c r="E15" s="50">
        <f t="shared" si="0"/>
        <v>600000</v>
      </c>
      <c r="F15" s="51">
        <v>0</v>
      </c>
      <c r="G15" s="51">
        <f t="shared" si="1"/>
        <v>200000</v>
      </c>
      <c r="H15" s="50">
        <v>200000</v>
      </c>
      <c r="I15" s="50">
        <v>0</v>
      </c>
      <c r="J15" s="56" t="s">
        <v>53</v>
      </c>
      <c r="K15" s="61">
        <v>0</v>
      </c>
      <c r="L15" s="50">
        <v>0</v>
      </c>
      <c r="M15" s="50">
        <v>200000</v>
      </c>
      <c r="N15" s="50">
        <v>200000</v>
      </c>
      <c r="O15" s="58">
        <v>0</v>
      </c>
      <c r="P15" s="59" t="s">
        <v>54</v>
      </c>
    </row>
    <row r="16" spans="1:16" ht="41.25" customHeight="1">
      <c r="A16" s="47" t="s">
        <v>43</v>
      </c>
      <c r="B16" s="48">
        <v>926</v>
      </c>
      <c r="C16" s="48">
        <v>92605</v>
      </c>
      <c r="D16" s="62" t="s">
        <v>65</v>
      </c>
      <c r="E16" s="50">
        <f t="shared" si="0"/>
        <v>18447500</v>
      </c>
      <c r="F16" s="51">
        <v>0</v>
      </c>
      <c r="G16" s="51">
        <f t="shared" si="1"/>
        <v>447500</v>
      </c>
      <c r="H16" s="50">
        <v>447500</v>
      </c>
      <c r="I16" s="50">
        <v>0</v>
      </c>
      <c r="J16" s="56" t="s">
        <v>53</v>
      </c>
      <c r="K16" s="61">
        <v>0</v>
      </c>
      <c r="L16" s="50">
        <v>0</v>
      </c>
      <c r="M16" s="50">
        <v>8000000</v>
      </c>
      <c r="N16" s="50">
        <v>10000000</v>
      </c>
      <c r="O16" s="58">
        <v>0</v>
      </c>
      <c r="P16" s="59" t="s">
        <v>54</v>
      </c>
    </row>
    <row r="17" spans="1:16" ht="45">
      <c r="A17" s="47" t="s">
        <v>45</v>
      </c>
      <c r="B17" s="48">
        <v>926</v>
      </c>
      <c r="C17" s="48">
        <v>92605</v>
      </c>
      <c r="D17" s="62" t="s">
        <v>66</v>
      </c>
      <c r="E17" s="50">
        <f t="shared" si="0"/>
        <v>17005000</v>
      </c>
      <c r="F17" s="51">
        <v>4913000</v>
      </c>
      <c r="G17" s="51">
        <v>3500000</v>
      </c>
      <c r="H17" s="50">
        <v>2275000</v>
      </c>
      <c r="I17" s="50">
        <v>0</v>
      </c>
      <c r="J17" s="56" t="s">
        <v>53</v>
      </c>
      <c r="K17" s="63">
        <v>1225000</v>
      </c>
      <c r="L17" s="50">
        <v>0</v>
      </c>
      <c r="M17" s="50">
        <v>8592000</v>
      </c>
      <c r="N17" s="50">
        <v>0</v>
      </c>
      <c r="O17" s="58">
        <v>0</v>
      </c>
      <c r="P17" s="55" t="s">
        <v>54</v>
      </c>
    </row>
    <row r="18" spans="1:16" ht="45">
      <c r="A18" s="47" t="s">
        <v>46</v>
      </c>
      <c r="B18" s="48">
        <v>700</v>
      </c>
      <c r="C18" s="48">
        <v>70095</v>
      </c>
      <c r="D18" s="62" t="s">
        <v>67</v>
      </c>
      <c r="E18" s="50">
        <f t="shared" si="0"/>
        <v>1867060</v>
      </c>
      <c r="F18" s="51">
        <v>767060</v>
      </c>
      <c r="G18" s="51">
        <v>1100000</v>
      </c>
      <c r="H18" s="50">
        <v>738062</v>
      </c>
      <c r="I18" s="50">
        <v>0</v>
      </c>
      <c r="J18" s="56" t="s">
        <v>53</v>
      </c>
      <c r="K18" s="54">
        <v>361938</v>
      </c>
      <c r="L18" s="50">
        <v>0</v>
      </c>
      <c r="M18" s="50">
        <v>0</v>
      </c>
      <c r="N18" s="50">
        <v>0</v>
      </c>
      <c r="O18" s="58">
        <v>0</v>
      </c>
      <c r="P18" s="55" t="s">
        <v>54</v>
      </c>
    </row>
    <row r="19" spans="1:16" ht="45">
      <c r="A19" s="47" t="s">
        <v>47</v>
      </c>
      <c r="B19" s="48">
        <v>801</v>
      </c>
      <c r="C19" s="48">
        <v>80104</v>
      </c>
      <c r="D19" s="64" t="s">
        <v>68</v>
      </c>
      <c r="E19" s="50">
        <f t="shared" si="0"/>
        <v>10000000</v>
      </c>
      <c r="F19" s="51">
        <v>0</v>
      </c>
      <c r="G19" s="51">
        <f>SUM(H19+I19+K19+L19)</f>
        <v>400000</v>
      </c>
      <c r="H19" s="50">
        <v>400000</v>
      </c>
      <c r="I19" s="50">
        <v>0</v>
      </c>
      <c r="J19" s="65" t="s">
        <v>53</v>
      </c>
      <c r="K19" s="66">
        <v>0</v>
      </c>
      <c r="L19" s="50">
        <v>0</v>
      </c>
      <c r="M19" s="50">
        <v>400000</v>
      </c>
      <c r="N19" s="50">
        <v>3000000</v>
      </c>
      <c r="O19" s="58">
        <v>6200000</v>
      </c>
      <c r="P19" s="67" t="s">
        <v>54</v>
      </c>
    </row>
    <row r="20" spans="1:16" ht="22.5" customHeight="1">
      <c r="A20" s="228" t="s">
        <v>69</v>
      </c>
      <c r="B20" s="228"/>
      <c r="C20" s="228"/>
      <c r="D20" s="228"/>
      <c r="E20" s="68">
        <f>SUM(E9:E19)</f>
        <v>136565960</v>
      </c>
      <c r="F20" s="69">
        <f>SUM(F9:F19)</f>
        <v>7479460</v>
      </c>
      <c r="G20" s="69">
        <f>SUM(H20+I20+K20+L20)</f>
        <v>12277500</v>
      </c>
      <c r="H20" s="68">
        <f>SUM(H9:H19)</f>
        <v>7480562</v>
      </c>
      <c r="I20" s="68">
        <f>SUM(I9:I19)</f>
        <v>320000</v>
      </c>
      <c r="J20" s="70"/>
      <c r="K20" s="71">
        <f>SUM(K9:K19)</f>
        <v>1586938</v>
      </c>
      <c r="L20" s="68">
        <f>SUM(L9:L19)</f>
        <v>2890000</v>
      </c>
      <c r="M20" s="68">
        <f>SUM(M9:M19)</f>
        <v>37220000</v>
      </c>
      <c r="N20" s="68">
        <f>SUM(N9:N19)</f>
        <v>35200000</v>
      </c>
      <c r="O20" s="68">
        <f>SUM(O9:O19)</f>
        <v>44389000</v>
      </c>
      <c r="P20" s="14" t="s">
        <v>70</v>
      </c>
    </row>
    <row r="22" ht="12.75">
      <c r="A22" s="17" t="s">
        <v>71</v>
      </c>
    </row>
    <row r="23" ht="12.75">
      <c r="A23" s="17" t="s">
        <v>72</v>
      </c>
    </row>
    <row r="24" ht="12.75">
      <c r="A24" s="17" t="s">
        <v>73</v>
      </c>
    </row>
    <row r="25" ht="12.75">
      <c r="A25" s="17" t="s">
        <v>74</v>
      </c>
    </row>
    <row r="26" ht="12.75">
      <c r="A26" s="17" t="s">
        <v>75</v>
      </c>
    </row>
  </sheetData>
  <mergeCells count="19">
    <mergeCell ref="A1:P1"/>
    <mergeCell ref="A3:A7"/>
    <mergeCell ref="B3:B7"/>
    <mergeCell ref="C3:C7"/>
    <mergeCell ref="D3:D7"/>
    <mergeCell ref="E3:E7"/>
    <mergeCell ref="F3:F7"/>
    <mergeCell ref="G3:O3"/>
    <mergeCell ref="P3:P7"/>
    <mergeCell ref="G4:G7"/>
    <mergeCell ref="O4:O7"/>
    <mergeCell ref="H5:H7"/>
    <mergeCell ref="I5:I7"/>
    <mergeCell ref="J5:K7"/>
    <mergeCell ref="L5:L7"/>
    <mergeCell ref="A20:D20"/>
    <mergeCell ref="H4:L4"/>
    <mergeCell ref="M4:M7"/>
    <mergeCell ref="N4:N7"/>
  </mergeCells>
  <printOptions horizontalCentered="1"/>
  <pageMargins left="0.5118055555555556" right="0.39375" top="0.7875000000000001" bottom="0.5902777777777778" header="0.5118055555555556" footer="0.5118055555555556"/>
  <pageSetup fitToHeight="1" fitToWidth="1" horizontalDpi="300" verticalDpi="300" orientation="landscape" paperSize="9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0">
      <selection activeCell="F20" sqref="F20"/>
    </sheetView>
  </sheetViews>
  <sheetFormatPr defaultColWidth="9.00390625" defaultRowHeight="12.75"/>
  <cols>
    <col min="1" max="1" width="5.625" style="17" customWidth="1"/>
    <col min="2" max="2" width="6.875" style="17" customWidth="1"/>
    <col min="3" max="3" width="7.75390625" style="17" customWidth="1"/>
    <col min="4" max="4" width="29.00390625" style="17" customWidth="1"/>
    <col min="5" max="5" width="14.625" style="17" customWidth="1"/>
    <col min="6" max="7" width="13.00390625" style="17" customWidth="1"/>
    <col min="8" max="8" width="2.75390625" style="17" customWidth="1"/>
    <col min="9" max="9" width="14.00390625" style="17" customWidth="1"/>
    <col min="10" max="10" width="14.375" style="17" customWidth="1"/>
    <col min="11" max="11" width="16.75390625" style="17" customWidth="1"/>
    <col min="12" max="16384" width="9.125" style="17" customWidth="1"/>
  </cols>
  <sheetData>
    <row r="1" spans="1:11" ht="17.25" customHeight="1">
      <c r="A1" s="231" t="s">
        <v>76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0.5" customHeight="1">
      <c r="A2" s="33">
        <v>12</v>
      </c>
      <c r="B2" s="32"/>
      <c r="C2" s="32"/>
      <c r="D2" s="32"/>
      <c r="E2" s="32"/>
      <c r="F2" s="32"/>
      <c r="G2" s="32"/>
      <c r="H2" s="32"/>
      <c r="I2" s="32"/>
      <c r="J2" s="32"/>
      <c r="K2" s="35" t="s">
        <v>23</v>
      </c>
    </row>
    <row r="3" spans="1:11" s="21" customFormat="1" ht="19.5" customHeight="1">
      <c r="A3" s="234" t="s">
        <v>24</v>
      </c>
      <c r="B3" s="234" t="s">
        <v>1</v>
      </c>
      <c r="C3" s="234" t="s">
        <v>25</v>
      </c>
      <c r="D3" s="222" t="s">
        <v>77</v>
      </c>
      <c r="E3" s="222" t="s">
        <v>29</v>
      </c>
      <c r="F3" s="222"/>
      <c r="G3" s="222"/>
      <c r="H3" s="222"/>
      <c r="I3" s="222"/>
      <c r="J3" s="222"/>
      <c r="K3" s="222" t="s">
        <v>30</v>
      </c>
    </row>
    <row r="4" spans="1:11" s="21" customFormat="1" ht="19.5" customHeight="1">
      <c r="A4" s="234"/>
      <c r="B4" s="234"/>
      <c r="C4" s="234"/>
      <c r="D4" s="222"/>
      <c r="E4" s="222" t="s">
        <v>78</v>
      </c>
      <c r="F4" s="222" t="s">
        <v>32</v>
      </c>
      <c r="G4" s="222"/>
      <c r="H4" s="222"/>
      <c r="I4" s="222"/>
      <c r="J4" s="222"/>
      <c r="K4" s="222"/>
    </row>
    <row r="5" spans="1:11" s="21" customFormat="1" ht="29.25" customHeight="1">
      <c r="A5" s="234"/>
      <c r="B5" s="234"/>
      <c r="C5" s="234"/>
      <c r="D5" s="222"/>
      <c r="E5" s="222"/>
      <c r="F5" s="222" t="s">
        <v>36</v>
      </c>
      <c r="G5" s="222" t="s">
        <v>37</v>
      </c>
      <c r="H5" s="222" t="s">
        <v>79</v>
      </c>
      <c r="I5" s="222"/>
      <c r="J5" s="222" t="s">
        <v>39</v>
      </c>
      <c r="K5" s="222"/>
    </row>
    <row r="6" spans="1:11" s="21" customFormat="1" ht="19.5" customHeight="1">
      <c r="A6" s="234"/>
      <c r="B6" s="234"/>
      <c r="C6" s="234"/>
      <c r="D6" s="222"/>
      <c r="E6" s="222"/>
      <c r="F6" s="222"/>
      <c r="G6" s="222"/>
      <c r="H6" s="222"/>
      <c r="I6" s="222"/>
      <c r="J6" s="222"/>
      <c r="K6" s="222"/>
    </row>
    <row r="7" spans="1:11" s="21" customFormat="1" ht="19.5" customHeight="1">
      <c r="A7" s="234"/>
      <c r="B7" s="234"/>
      <c r="C7" s="234"/>
      <c r="D7" s="222"/>
      <c r="E7" s="222"/>
      <c r="F7" s="222"/>
      <c r="G7" s="222"/>
      <c r="H7" s="222"/>
      <c r="I7" s="222"/>
      <c r="J7" s="222"/>
      <c r="K7" s="222"/>
    </row>
    <row r="8" spans="1:11" ht="7.5" customHeight="1">
      <c r="A8" s="4">
        <v>1</v>
      </c>
      <c r="B8" s="4">
        <v>2</v>
      </c>
      <c r="C8" s="4">
        <v>3</v>
      </c>
      <c r="D8" s="4">
        <v>4</v>
      </c>
      <c r="E8" s="4">
        <v>6</v>
      </c>
      <c r="F8" s="4">
        <v>7</v>
      </c>
      <c r="G8" s="4">
        <v>8</v>
      </c>
      <c r="H8" s="37">
        <v>9</v>
      </c>
      <c r="I8" s="38"/>
      <c r="J8" s="4">
        <v>10</v>
      </c>
      <c r="K8" s="4">
        <v>11</v>
      </c>
    </row>
    <row r="9" spans="1:11" ht="51" customHeight="1">
      <c r="A9" s="39" t="s">
        <v>51</v>
      </c>
      <c r="B9" s="7">
        <v>600</v>
      </c>
      <c r="C9" s="7">
        <v>60016</v>
      </c>
      <c r="D9" s="7" t="s">
        <v>80</v>
      </c>
      <c r="E9" s="73">
        <v>390000</v>
      </c>
      <c r="F9" s="73">
        <v>390000</v>
      </c>
      <c r="G9" s="73"/>
      <c r="H9" s="44" t="s">
        <v>53</v>
      </c>
      <c r="I9" s="74"/>
      <c r="J9" s="73"/>
      <c r="K9" s="7"/>
    </row>
    <row r="10" spans="1:11" ht="45">
      <c r="A10" s="47" t="s">
        <v>55</v>
      </c>
      <c r="B10" s="9">
        <v>600</v>
      </c>
      <c r="C10" s="9">
        <v>60016</v>
      </c>
      <c r="D10" s="9" t="s">
        <v>81</v>
      </c>
      <c r="E10" s="75">
        <f>SUM(F10+G10+J10)</f>
        <v>90000</v>
      </c>
      <c r="F10" s="75">
        <v>90000</v>
      </c>
      <c r="G10" s="75"/>
      <c r="H10" s="76" t="s">
        <v>53</v>
      </c>
      <c r="I10" s="77"/>
      <c r="J10" s="75"/>
      <c r="K10" s="9"/>
    </row>
    <row r="11" spans="1:11" ht="12.75">
      <c r="A11" s="47" t="s">
        <v>57</v>
      </c>
      <c r="B11" s="9">
        <v>700</v>
      </c>
      <c r="C11" s="9">
        <v>70005</v>
      </c>
      <c r="D11" s="9" t="s">
        <v>82</v>
      </c>
      <c r="E11" s="75">
        <v>675000</v>
      </c>
      <c r="F11" s="75">
        <v>675000</v>
      </c>
      <c r="G11" s="75"/>
      <c r="H11" s="56"/>
      <c r="I11" s="78"/>
      <c r="J11" s="75"/>
      <c r="K11" s="9"/>
    </row>
    <row r="12" spans="1:11" ht="12.75">
      <c r="A12" s="47" t="s">
        <v>59</v>
      </c>
      <c r="B12" s="9">
        <v>750</v>
      </c>
      <c r="C12" s="9">
        <v>75023</v>
      </c>
      <c r="D12" s="9" t="s">
        <v>83</v>
      </c>
      <c r="E12" s="75">
        <v>100000</v>
      </c>
      <c r="F12" s="75">
        <v>100000</v>
      </c>
      <c r="G12" s="75"/>
      <c r="H12" s="56"/>
      <c r="I12" s="78"/>
      <c r="J12" s="75"/>
      <c r="K12" s="9"/>
    </row>
    <row r="13" spans="1:11" ht="12.75">
      <c r="A13" s="47" t="s">
        <v>40</v>
      </c>
      <c r="B13" s="9">
        <v>801</v>
      </c>
      <c r="C13" s="9">
        <v>80114</v>
      </c>
      <c r="D13" s="9" t="s">
        <v>83</v>
      </c>
      <c r="E13" s="75">
        <v>4000</v>
      </c>
      <c r="F13" s="75">
        <v>4000</v>
      </c>
      <c r="G13" s="75"/>
      <c r="H13" s="56"/>
      <c r="I13" s="78"/>
      <c r="J13" s="75"/>
      <c r="K13" s="9"/>
    </row>
    <row r="14" spans="1:11" ht="36.75" customHeight="1">
      <c r="A14" s="47" t="s">
        <v>62</v>
      </c>
      <c r="B14" s="9">
        <v>801</v>
      </c>
      <c r="C14" s="9">
        <v>80101</v>
      </c>
      <c r="D14" s="55" t="s">
        <v>84</v>
      </c>
      <c r="E14" s="75">
        <v>920000</v>
      </c>
      <c r="F14" s="75">
        <v>720000</v>
      </c>
      <c r="G14" s="75"/>
      <c r="H14" s="56" t="s">
        <v>53</v>
      </c>
      <c r="I14" s="79">
        <v>200000</v>
      </c>
      <c r="J14" s="75"/>
      <c r="K14" s="9"/>
    </row>
    <row r="15" spans="1:11" ht="48" customHeight="1">
      <c r="A15" s="47" t="s">
        <v>42</v>
      </c>
      <c r="B15" s="9">
        <v>900</v>
      </c>
      <c r="C15" s="9">
        <v>90095</v>
      </c>
      <c r="D15" s="9" t="s">
        <v>85</v>
      </c>
      <c r="E15" s="75">
        <v>140000</v>
      </c>
      <c r="F15" s="75">
        <v>140000</v>
      </c>
      <c r="G15" s="75"/>
      <c r="H15" s="56" t="s">
        <v>53</v>
      </c>
      <c r="I15" s="78"/>
      <c r="J15" s="75"/>
      <c r="K15" s="9"/>
    </row>
    <row r="16" spans="1:11" ht="45">
      <c r="A16" s="47" t="s">
        <v>43</v>
      </c>
      <c r="B16" s="9">
        <v>900</v>
      </c>
      <c r="C16" s="9">
        <v>90095</v>
      </c>
      <c r="D16" s="80" t="s">
        <v>86</v>
      </c>
      <c r="E16" s="75">
        <f>SUM(F16+G16+J16)</f>
        <v>400000</v>
      </c>
      <c r="F16" s="75">
        <v>80000</v>
      </c>
      <c r="G16" s="75">
        <v>320000</v>
      </c>
      <c r="H16" s="56" t="s">
        <v>53</v>
      </c>
      <c r="I16" s="81"/>
      <c r="J16" s="75"/>
      <c r="K16" s="9"/>
    </row>
    <row r="17" spans="1:11" ht="45" customHeight="1">
      <c r="A17" s="47" t="s">
        <v>44</v>
      </c>
      <c r="B17" s="9">
        <v>900</v>
      </c>
      <c r="C17" s="9">
        <v>90095</v>
      </c>
      <c r="D17" s="80" t="s">
        <v>87</v>
      </c>
      <c r="E17" s="75">
        <v>300000</v>
      </c>
      <c r="F17" s="75">
        <v>300000</v>
      </c>
      <c r="G17" s="75"/>
      <c r="H17" s="82" t="s">
        <v>53</v>
      </c>
      <c r="I17" s="77"/>
      <c r="J17" s="75"/>
      <c r="K17" s="9"/>
    </row>
    <row r="18" spans="1:11" ht="46.5" customHeight="1">
      <c r="A18" s="47" t="s">
        <v>45</v>
      </c>
      <c r="B18" s="13">
        <v>900</v>
      </c>
      <c r="C18" s="13">
        <v>90015</v>
      </c>
      <c r="D18" s="13" t="s">
        <v>88</v>
      </c>
      <c r="E18" s="83">
        <f>SUM(F18+G18+J18)</f>
        <v>75000</v>
      </c>
      <c r="F18" s="83">
        <v>75000</v>
      </c>
      <c r="G18" s="83"/>
      <c r="H18" s="84" t="s">
        <v>53</v>
      </c>
      <c r="I18" s="85"/>
      <c r="J18" s="75"/>
      <c r="K18" s="9"/>
    </row>
    <row r="19" spans="1:11" ht="22.5" customHeight="1">
      <c r="A19" s="233" t="s">
        <v>69</v>
      </c>
      <c r="B19" s="233"/>
      <c r="C19" s="233"/>
      <c r="D19" s="233"/>
      <c r="E19" s="87">
        <f>SUM(E9:E18)</f>
        <v>3094000</v>
      </c>
      <c r="F19" s="88">
        <f>SUM(F9:F18)</f>
        <v>2574000</v>
      </c>
      <c r="G19" s="88">
        <f>SUM(G9:G18)</f>
        <v>320000</v>
      </c>
      <c r="H19" s="89"/>
      <c r="I19" s="90">
        <f>SUM(I9:I18)</f>
        <v>200000</v>
      </c>
      <c r="J19" s="88"/>
      <c r="K19" s="14" t="s">
        <v>70</v>
      </c>
    </row>
    <row r="21" ht="12.75">
      <c r="A21" s="17" t="s">
        <v>71</v>
      </c>
    </row>
    <row r="22" ht="12.75">
      <c r="A22" s="17" t="s">
        <v>72</v>
      </c>
    </row>
    <row r="23" ht="12.75">
      <c r="A23" s="17" t="s">
        <v>73</v>
      </c>
    </row>
    <row r="24" ht="12.75">
      <c r="A24" s="17" t="s">
        <v>74</v>
      </c>
    </row>
    <row r="25" ht="12.75">
      <c r="A25" s="17" t="s">
        <v>75</v>
      </c>
    </row>
  </sheetData>
  <mergeCells count="14">
    <mergeCell ref="A1:K1"/>
    <mergeCell ref="A3:A7"/>
    <mergeCell ref="B3:B7"/>
    <mergeCell ref="C3:C7"/>
    <mergeCell ref="D3:D7"/>
    <mergeCell ref="E3:J3"/>
    <mergeCell ref="K3:K7"/>
    <mergeCell ref="E4:E7"/>
    <mergeCell ref="F4:J4"/>
    <mergeCell ref="F5:F7"/>
    <mergeCell ref="G5:G7"/>
    <mergeCell ref="H5:I7"/>
    <mergeCell ref="J5:J7"/>
    <mergeCell ref="A19:D19"/>
  </mergeCells>
  <printOptions horizontalCentered="1"/>
  <pageMargins left="0.5" right="0.39375" top="1.390277777777778" bottom="0.7875" header="0.5118055555555556" footer="0.5118055555555556"/>
  <pageSetup fitToHeight="1" fitToWidth="1" horizontalDpi="300" verticalDpi="300" orientation="landscape" paperSize="9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K8" sqref="K8"/>
    </sheetView>
  </sheetViews>
  <sheetFormatPr defaultColWidth="9.00390625" defaultRowHeight="12.75"/>
  <cols>
    <col min="1" max="1" width="4.625" style="91" customWidth="1"/>
    <col min="2" max="2" width="43.25390625" style="91" customWidth="1"/>
    <col min="3" max="3" width="9.875" style="91" customWidth="1"/>
    <col min="4" max="16384" width="9.125" style="91" customWidth="1"/>
  </cols>
  <sheetData>
    <row r="1" s="92" customFormat="1" ht="12">
      <c r="C1" s="92" t="s">
        <v>89</v>
      </c>
    </row>
    <row r="2" s="92" customFormat="1" ht="12">
      <c r="C2" s="92" t="s">
        <v>90</v>
      </c>
    </row>
    <row r="3" s="92" customFormat="1" ht="12">
      <c r="C3" s="92" t="s">
        <v>91</v>
      </c>
    </row>
    <row r="4" s="92" customFormat="1" ht="12">
      <c r="C4" s="92" t="s">
        <v>92</v>
      </c>
    </row>
    <row r="5" ht="15.75">
      <c r="C5" s="93"/>
    </row>
    <row r="7" spans="1:6" ht="25.5" customHeight="1">
      <c r="A7" s="235" t="s">
        <v>93</v>
      </c>
      <c r="B7" s="235"/>
      <c r="C7" s="235"/>
      <c r="D7" s="235"/>
      <c r="E7" s="235"/>
      <c r="F7" s="235"/>
    </row>
    <row r="8" spans="1:6" ht="25.5" customHeight="1">
      <c r="A8" s="94"/>
      <c r="B8" s="94"/>
      <c r="C8" s="94"/>
      <c r="D8" s="94"/>
      <c r="E8" s="94"/>
      <c r="F8" s="94"/>
    </row>
    <row r="9" ht="12.75">
      <c r="F9" s="95" t="s">
        <v>94</v>
      </c>
    </row>
    <row r="10" spans="1:6" ht="35.25" customHeight="1">
      <c r="A10" s="236" t="s">
        <v>95</v>
      </c>
      <c r="B10" s="236" t="s">
        <v>96</v>
      </c>
      <c r="C10" s="236" t="s">
        <v>97</v>
      </c>
      <c r="D10" s="236" t="s">
        <v>98</v>
      </c>
      <c r="E10" s="236"/>
      <c r="F10" s="236"/>
    </row>
    <row r="11" spans="1:6" ht="27.75" customHeight="1">
      <c r="A11" s="236"/>
      <c r="B11" s="236"/>
      <c r="C11" s="236"/>
      <c r="D11" s="96" t="s">
        <v>99</v>
      </c>
      <c r="E11" s="96" t="s">
        <v>100</v>
      </c>
      <c r="F11" s="96" t="s">
        <v>101</v>
      </c>
    </row>
    <row r="12" spans="1:6" ht="12.75">
      <c r="A12" s="97" t="s">
        <v>102</v>
      </c>
      <c r="B12" s="98" t="s">
        <v>103</v>
      </c>
      <c r="C12" s="98"/>
      <c r="D12" s="98"/>
      <c r="E12" s="98"/>
      <c r="F12" s="98"/>
    </row>
    <row r="13" spans="1:6" ht="12.75">
      <c r="A13" s="98"/>
      <c r="B13" s="98" t="s">
        <v>104</v>
      </c>
      <c r="C13" s="98"/>
      <c r="D13" s="98"/>
      <c r="E13" s="98"/>
      <c r="F13" s="98"/>
    </row>
    <row r="14" spans="1:6" ht="12.75">
      <c r="A14" s="98"/>
      <c r="B14" s="98" t="s">
        <v>105</v>
      </c>
      <c r="C14" s="98"/>
      <c r="D14" s="98"/>
      <c r="E14" s="98"/>
      <c r="F14" s="98"/>
    </row>
    <row r="15" spans="1:6" ht="12.75">
      <c r="A15" s="99"/>
      <c r="B15" s="99" t="s">
        <v>106</v>
      </c>
      <c r="C15" s="99"/>
      <c r="D15" s="99"/>
      <c r="E15" s="99"/>
      <c r="F15" s="99"/>
    </row>
    <row r="16" spans="1:6" ht="12.75">
      <c r="A16" s="97" t="s">
        <v>107</v>
      </c>
      <c r="B16" s="98" t="s">
        <v>108</v>
      </c>
      <c r="C16" s="98"/>
      <c r="D16" s="98"/>
      <c r="E16" s="98"/>
      <c r="F16" s="98"/>
    </row>
    <row r="17" spans="1:6" ht="12.75">
      <c r="A17" s="98"/>
      <c r="B17" s="98" t="s">
        <v>104</v>
      </c>
      <c r="C17" s="98"/>
      <c r="D17" s="98"/>
      <c r="E17" s="98"/>
      <c r="F17" s="98"/>
    </row>
    <row r="18" spans="1:6" ht="12.75">
      <c r="A18" s="98"/>
      <c r="B18" s="98" t="s">
        <v>105</v>
      </c>
      <c r="C18" s="98"/>
      <c r="D18" s="98"/>
      <c r="E18" s="98"/>
      <c r="F18" s="98"/>
    </row>
    <row r="19" spans="1:6" ht="12.75">
      <c r="A19" s="99"/>
      <c r="B19" s="99" t="s">
        <v>106</v>
      </c>
      <c r="C19" s="99"/>
      <c r="D19" s="99"/>
      <c r="E19" s="99"/>
      <c r="F19" s="99"/>
    </row>
    <row r="20" spans="1:6" ht="12.75">
      <c r="A20" s="97"/>
      <c r="B20" s="98" t="s">
        <v>109</v>
      </c>
      <c r="C20" s="98"/>
      <c r="D20" s="98"/>
      <c r="E20" s="98"/>
      <c r="F20" s="98"/>
    </row>
    <row r="21" spans="1:6" ht="12.75">
      <c r="A21" s="98"/>
      <c r="B21" s="98" t="s">
        <v>104</v>
      </c>
      <c r="C21" s="98"/>
      <c r="D21" s="98"/>
      <c r="E21" s="98"/>
      <c r="F21" s="98"/>
    </row>
    <row r="22" spans="1:6" ht="12.75">
      <c r="A22" s="98"/>
      <c r="B22" s="98" t="s">
        <v>105</v>
      </c>
      <c r="C22" s="98"/>
      <c r="D22" s="98"/>
      <c r="E22" s="98"/>
      <c r="F22" s="98"/>
    </row>
    <row r="23" spans="1:6" ht="12.75">
      <c r="A23" s="99"/>
      <c r="B23" s="99" t="s">
        <v>106</v>
      </c>
      <c r="C23" s="99"/>
      <c r="D23" s="99"/>
      <c r="E23" s="99"/>
      <c r="F23" s="99"/>
    </row>
  </sheetData>
  <mergeCells count="5">
    <mergeCell ref="A7:F7"/>
    <mergeCell ref="A10:A11"/>
    <mergeCell ref="B10:B11"/>
    <mergeCell ref="C10:C11"/>
    <mergeCell ref="D10:F10"/>
  </mergeCells>
  <printOptions/>
  <pageMargins left="0.75" right="0.75" top="1" bottom="1" header="0.5118055555555556" footer="0.5118055555555556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E17" sqref="E17"/>
    </sheetView>
  </sheetViews>
  <sheetFormatPr defaultColWidth="9.00390625" defaultRowHeight="12.75"/>
  <cols>
    <col min="1" max="1" width="4.625" style="91" customWidth="1"/>
    <col min="2" max="2" width="35.375" style="91" customWidth="1"/>
    <col min="3" max="3" width="9.125" style="91" customWidth="1"/>
    <col min="4" max="4" width="10.375" style="91" customWidth="1"/>
    <col min="5" max="6" width="9.125" style="91" customWidth="1"/>
    <col min="7" max="7" width="29.875" style="91" customWidth="1"/>
    <col min="8" max="8" width="9.125" style="91" customWidth="1"/>
    <col min="9" max="10" width="9.875" style="91" customWidth="1"/>
    <col min="11" max="16384" width="9.125" style="91" customWidth="1"/>
  </cols>
  <sheetData>
    <row r="1" s="92" customFormat="1" ht="12">
      <c r="J1" s="92" t="s">
        <v>110</v>
      </c>
    </row>
    <row r="2" s="92" customFormat="1" ht="12">
      <c r="J2" s="92" t="s">
        <v>90</v>
      </c>
    </row>
    <row r="3" s="92" customFormat="1" ht="12">
      <c r="J3" s="92" t="s">
        <v>91</v>
      </c>
    </row>
    <row r="4" s="92" customFormat="1" ht="12">
      <c r="J4" s="92" t="s">
        <v>92</v>
      </c>
    </row>
    <row r="5" s="92" customFormat="1" ht="12"/>
    <row r="7" spans="1:13" ht="12.75" customHeight="1">
      <c r="A7" s="235" t="s">
        <v>111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</row>
    <row r="8" spans="1:13" ht="12.7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ht="12.75">
      <c r="M9" s="95" t="s">
        <v>94</v>
      </c>
    </row>
    <row r="10" spans="1:13" ht="48" customHeight="1">
      <c r="A10" s="236" t="s">
        <v>95</v>
      </c>
      <c r="B10" s="236" t="s">
        <v>112</v>
      </c>
      <c r="C10" s="236" t="s">
        <v>113</v>
      </c>
      <c r="D10" s="236" t="s">
        <v>30</v>
      </c>
      <c r="E10" s="236" t="s">
        <v>1</v>
      </c>
      <c r="F10" s="236" t="s">
        <v>2</v>
      </c>
      <c r="G10" s="236" t="s">
        <v>114</v>
      </c>
      <c r="H10" s="236"/>
      <c r="I10" s="236" t="s">
        <v>115</v>
      </c>
      <c r="J10" s="236" t="s">
        <v>97</v>
      </c>
      <c r="K10" s="236" t="s">
        <v>116</v>
      </c>
      <c r="L10" s="236"/>
      <c r="M10" s="236"/>
    </row>
    <row r="11" spans="1:13" ht="24">
      <c r="A11" s="236"/>
      <c r="B11" s="236"/>
      <c r="C11" s="236"/>
      <c r="D11" s="236"/>
      <c r="E11" s="236"/>
      <c r="F11" s="236"/>
      <c r="G11" s="96" t="s">
        <v>117</v>
      </c>
      <c r="H11" s="96" t="s">
        <v>118</v>
      </c>
      <c r="I11" s="236"/>
      <c r="J11" s="236"/>
      <c r="K11" s="96" t="s">
        <v>99</v>
      </c>
      <c r="L11" s="96" t="s">
        <v>100</v>
      </c>
      <c r="M11" s="96" t="s">
        <v>119</v>
      </c>
    </row>
    <row r="12" spans="1:13" ht="12.75">
      <c r="A12" s="100" t="s">
        <v>51</v>
      </c>
      <c r="B12" s="100" t="s">
        <v>120</v>
      </c>
      <c r="C12" s="100"/>
      <c r="D12" s="100"/>
      <c r="E12" s="100"/>
      <c r="F12" s="100"/>
      <c r="G12" s="100" t="s">
        <v>121</v>
      </c>
      <c r="H12" s="100"/>
      <c r="I12" s="100"/>
      <c r="J12" s="100"/>
      <c r="K12" s="100"/>
      <c r="L12" s="100"/>
      <c r="M12" s="100"/>
    </row>
    <row r="13" spans="1:13" ht="12.75">
      <c r="A13" s="98"/>
      <c r="B13" s="98" t="s">
        <v>122</v>
      </c>
      <c r="C13" s="98"/>
      <c r="D13" s="98"/>
      <c r="E13" s="98"/>
      <c r="F13" s="98"/>
      <c r="G13" s="101" t="s">
        <v>104</v>
      </c>
      <c r="H13" s="98"/>
      <c r="I13" s="98"/>
      <c r="J13" s="98"/>
      <c r="K13" s="98"/>
      <c r="L13" s="98"/>
      <c r="M13" s="98"/>
    </row>
    <row r="14" spans="1:13" ht="12.75">
      <c r="A14" s="98"/>
      <c r="B14" s="98" t="s">
        <v>123</v>
      </c>
      <c r="C14" s="98"/>
      <c r="D14" s="98"/>
      <c r="E14" s="98"/>
      <c r="F14" s="98"/>
      <c r="G14" s="101" t="s">
        <v>105</v>
      </c>
      <c r="H14" s="98"/>
      <c r="I14" s="98"/>
      <c r="J14" s="98"/>
      <c r="K14" s="98"/>
      <c r="L14" s="98"/>
      <c r="M14" s="98"/>
    </row>
    <row r="15" spans="1:13" ht="24">
      <c r="A15" s="98"/>
      <c r="B15" s="98" t="s">
        <v>124</v>
      </c>
      <c r="C15" s="98"/>
      <c r="D15" s="98"/>
      <c r="E15" s="98"/>
      <c r="F15" s="98"/>
      <c r="G15" s="102" t="s">
        <v>106</v>
      </c>
      <c r="H15" s="98"/>
      <c r="I15" s="98"/>
      <c r="J15" s="98"/>
      <c r="K15" s="98"/>
      <c r="L15" s="98"/>
      <c r="M15" s="98"/>
    </row>
    <row r="16" spans="1:13" ht="12.7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7" spans="1:13" ht="12.75">
      <c r="A17" s="100" t="s">
        <v>55</v>
      </c>
      <c r="B17" s="100" t="s">
        <v>120</v>
      </c>
      <c r="C17" s="100"/>
      <c r="D17" s="100"/>
      <c r="E17" s="100"/>
      <c r="F17" s="100"/>
      <c r="G17" s="100" t="s">
        <v>121</v>
      </c>
      <c r="H17" s="100"/>
      <c r="I17" s="100"/>
      <c r="J17" s="100"/>
      <c r="K17" s="100"/>
      <c r="L17" s="100"/>
      <c r="M17" s="100"/>
    </row>
    <row r="18" spans="1:13" ht="12.75">
      <c r="A18" s="98"/>
      <c r="B18" s="98" t="s">
        <v>122</v>
      </c>
      <c r="C18" s="98"/>
      <c r="D18" s="98"/>
      <c r="E18" s="98"/>
      <c r="F18" s="98"/>
      <c r="G18" s="101" t="s">
        <v>104</v>
      </c>
      <c r="H18" s="98"/>
      <c r="I18" s="98"/>
      <c r="J18" s="98"/>
      <c r="K18" s="98"/>
      <c r="L18" s="98"/>
      <c r="M18" s="98"/>
    </row>
    <row r="19" spans="1:13" ht="12.75">
      <c r="A19" s="98"/>
      <c r="B19" s="98" t="s">
        <v>123</v>
      </c>
      <c r="C19" s="98"/>
      <c r="D19" s="98"/>
      <c r="E19" s="98"/>
      <c r="F19" s="98"/>
      <c r="G19" s="101" t="s">
        <v>105</v>
      </c>
      <c r="H19" s="98"/>
      <c r="I19" s="98"/>
      <c r="J19" s="98"/>
      <c r="K19" s="98"/>
      <c r="L19" s="98"/>
      <c r="M19" s="98"/>
    </row>
    <row r="20" spans="1:13" ht="24">
      <c r="A20" s="98"/>
      <c r="B20" s="98" t="s">
        <v>124</v>
      </c>
      <c r="C20" s="98"/>
      <c r="D20" s="98"/>
      <c r="E20" s="98"/>
      <c r="F20" s="98"/>
      <c r="G20" s="102" t="s">
        <v>106</v>
      </c>
      <c r="H20" s="98"/>
      <c r="I20" s="98"/>
      <c r="J20" s="98"/>
      <c r="K20" s="98"/>
      <c r="L20" s="98"/>
      <c r="M20" s="98"/>
    </row>
    <row r="21" spans="1:13" ht="12.7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1:13" ht="12.7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1:13" ht="12.75">
      <c r="A23" s="98"/>
      <c r="B23" s="98" t="s">
        <v>103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2.75">
      <c r="A24" s="98"/>
      <c r="B24" s="98" t="s">
        <v>104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12.75">
      <c r="A25" s="98"/>
      <c r="B25" s="98" t="s">
        <v>105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</row>
    <row r="26" spans="1:13" ht="12.75">
      <c r="A26" s="99"/>
      <c r="B26" s="103" t="s">
        <v>106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</sheetData>
  <mergeCells count="11">
    <mergeCell ref="G10:H10"/>
    <mergeCell ref="I10:I11"/>
    <mergeCell ref="J10:J11"/>
    <mergeCell ref="K10:M10"/>
    <mergeCell ref="A7:M7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C4">
      <selection activeCell="J4" sqref="J4"/>
    </sheetView>
  </sheetViews>
  <sheetFormatPr defaultColWidth="9.00390625" defaultRowHeight="12.75"/>
  <cols>
    <col min="1" max="1" width="3.25390625" style="104" customWidth="1"/>
    <col min="2" max="2" width="34.75390625" style="104" customWidth="1"/>
    <col min="3" max="3" width="7.875" style="104" customWidth="1"/>
    <col min="4" max="4" width="10.375" style="104" customWidth="1"/>
    <col min="5" max="5" width="5.625" style="104" customWidth="1"/>
    <col min="6" max="6" width="6.125" style="104" customWidth="1"/>
    <col min="7" max="7" width="10.625" style="104" customWidth="1"/>
    <col min="8" max="8" width="11.125" style="104" customWidth="1"/>
    <col min="9" max="9" width="10.375" style="104" customWidth="1"/>
    <col min="10" max="10" width="11.375" style="104" customWidth="1"/>
    <col min="11" max="11" width="11.625" style="104" customWidth="1"/>
    <col min="12" max="12" width="11.00390625" style="104" customWidth="1"/>
    <col min="13" max="13" width="11.125" style="104" customWidth="1"/>
    <col min="14" max="14" width="11.375" style="104" customWidth="1"/>
    <col min="15" max="16384" width="9.125" style="104" customWidth="1"/>
  </cols>
  <sheetData>
    <row r="1" spans="1:14" ht="11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1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1.25">
      <c r="A3" s="105"/>
      <c r="B3" s="105"/>
      <c r="C3" s="105"/>
      <c r="D3" s="105"/>
      <c r="E3" s="105"/>
      <c r="F3" s="105"/>
      <c r="G3" s="105"/>
      <c r="H3" s="105"/>
      <c r="I3" s="105"/>
      <c r="J3" s="105" t="s">
        <v>331</v>
      </c>
      <c r="K3" s="105"/>
      <c r="L3" s="105"/>
      <c r="M3" s="105"/>
      <c r="N3" s="105"/>
    </row>
    <row r="4" spans="1:14" ht="11.25">
      <c r="A4" s="105"/>
      <c r="B4" s="105"/>
      <c r="C4" s="105"/>
      <c r="D4" s="105"/>
      <c r="E4" s="105"/>
      <c r="F4" s="105"/>
      <c r="G4" s="105"/>
      <c r="H4" s="105"/>
      <c r="I4" s="105"/>
      <c r="J4" s="105" t="s">
        <v>332</v>
      </c>
      <c r="K4" s="105"/>
      <c r="L4" s="105"/>
      <c r="M4" s="105"/>
      <c r="N4" s="105"/>
    </row>
    <row r="5" spans="1:14" ht="12.75" customHeight="1">
      <c r="A5" s="106"/>
      <c r="B5" s="106"/>
      <c r="C5" s="106"/>
      <c r="D5" s="106"/>
      <c r="E5" s="106"/>
      <c r="F5" s="106"/>
      <c r="G5" s="106"/>
      <c r="H5" s="106"/>
      <c r="I5" s="106"/>
      <c r="J5" s="105" t="s">
        <v>323</v>
      </c>
      <c r="K5" s="105"/>
      <c r="L5" s="106"/>
      <c r="M5" s="106"/>
      <c r="N5" s="105"/>
    </row>
    <row r="6" spans="1:14" ht="10.5" customHeight="1">
      <c r="A6" s="105"/>
      <c r="B6" s="237" t="s">
        <v>324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 ht="27.75" customHeight="1">
      <c r="A7" s="238" t="s">
        <v>95</v>
      </c>
      <c r="B7" s="239" t="s">
        <v>112</v>
      </c>
      <c r="C7" s="239" t="s">
        <v>113</v>
      </c>
      <c r="D7" s="239" t="s">
        <v>30</v>
      </c>
      <c r="E7" s="239" t="s">
        <v>1</v>
      </c>
      <c r="F7" s="239" t="s">
        <v>2</v>
      </c>
      <c r="G7" s="239" t="s">
        <v>114</v>
      </c>
      <c r="H7" s="239"/>
      <c r="I7" s="108" t="s">
        <v>318</v>
      </c>
      <c r="J7" s="239" t="s">
        <v>319</v>
      </c>
      <c r="K7" s="239" t="s">
        <v>125</v>
      </c>
      <c r="L7" s="239"/>
      <c r="M7" s="239"/>
      <c r="N7" s="105"/>
    </row>
    <row r="8" spans="1:14" ht="24.75" customHeight="1">
      <c r="A8" s="238"/>
      <c r="B8" s="239"/>
      <c r="C8" s="239"/>
      <c r="D8" s="239"/>
      <c r="E8" s="239"/>
      <c r="F8" s="239"/>
      <c r="G8" s="107" t="s">
        <v>117</v>
      </c>
      <c r="H8" s="107" t="s">
        <v>118</v>
      </c>
      <c r="I8" s="107"/>
      <c r="J8" s="239"/>
      <c r="K8" s="107" t="s">
        <v>320</v>
      </c>
      <c r="L8" s="107" t="s">
        <v>321</v>
      </c>
      <c r="M8" s="107" t="s">
        <v>322</v>
      </c>
      <c r="N8" s="105"/>
    </row>
    <row r="9" spans="1:14" ht="21" customHeight="1">
      <c r="A9" s="109" t="s">
        <v>51</v>
      </c>
      <c r="B9" s="110" t="s">
        <v>126</v>
      </c>
      <c r="C9" s="110" t="s">
        <v>325</v>
      </c>
      <c r="D9" s="110" t="s">
        <v>127</v>
      </c>
      <c r="E9" s="110">
        <v>900</v>
      </c>
      <c r="F9" s="110">
        <v>90095</v>
      </c>
      <c r="G9" s="110" t="s">
        <v>121</v>
      </c>
      <c r="H9" s="111">
        <f>SUM(I9+J9+K9+L9+M9)</f>
        <v>29205000</v>
      </c>
      <c r="I9" s="111">
        <v>1296487</v>
      </c>
      <c r="J9" s="111">
        <v>120000</v>
      </c>
      <c r="K9" s="111">
        <v>7820000</v>
      </c>
      <c r="L9" s="111">
        <v>10000000</v>
      </c>
      <c r="M9" s="111">
        <v>9968513</v>
      </c>
      <c r="N9" s="105"/>
    </row>
    <row r="10" spans="1:14" ht="21">
      <c r="A10" s="112"/>
      <c r="B10" s="113" t="s">
        <v>128</v>
      </c>
      <c r="C10" s="113"/>
      <c r="D10" s="113"/>
      <c r="E10" s="113"/>
      <c r="F10" s="113"/>
      <c r="G10" s="113" t="s">
        <v>104</v>
      </c>
      <c r="H10" s="114"/>
      <c r="I10" s="114"/>
      <c r="J10" s="114">
        <v>120000</v>
      </c>
      <c r="K10" s="114">
        <v>3128000</v>
      </c>
      <c r="L10" s="114">
        <v>4000000</v>
      </c>
      <c r="M10" s="114">
        <v>3987405.2</v>
      </c>
      <c r="N10" s="105"/>
    </row>
    <row r="11" spans="1:14" ht="26.25" customHeight="1">
      <c r="A11" s="112"/>
      <c r="B11" s="113" t="s">
        <v>129</v>
      </c>
      <c r="C11" s="113"/>
      <c r="D11" s="113"/>
      <c r="E11" s="113"/>
      <c r="F11" s="113"/>
      <c r="G11" s="113" t="s">
        <v>105</v>
      </c>
      <c r="H11" s="113"/>
      <c r="I11" s="113"/>
      <c r="J11" s="113"/>
      <c r="K11" s="113"/>
      <c r="L11" s="113"/>
      <c r="M11" s="113"/>
      <c r="N11" s="105"/>
    </row>
    <row r="12" spans="1:14" ht="33" customHeight="1">
      <c r="A12" s="219"/>
      <c r="B12" s="214" t="s">
        <v>130</v>
      </c>
      <c r="C12" s="214"/>
      <c r="D12" s="214"/>
      <c r="E12" s="214"/>
      <c r="F12" s="214"/>
      <c r="G12" s="214" t="s">
        <v>106</v>
      </c>
      <c r="H12" s="220"/>
      <c r="I12" s="220"/>
      <c r="J12" s="220">
        <v>0</v>
      </c>
      <c r="K12" s="220">
        <v>4692000</v>
      </c>
      <c r="L12" s="220">
        <v>6000000</v>
      </c>
      <c r="M12" s="220">
        <v>5981107.8</v>
      </c>
      <c r="N12" s="105"/>
    </row>
    <row r="13" spans="1:14" ht="21" customHeight="1">
      <c r="A13" s="112" t="s">
        <v>55</v>
      </c>
      <c r="B13" s="113" t="s">
        <v>131</v>
      </c>
      <c r="C13" s="113" t="s">
        <v>326</v>
      </c>
      <c r="D13" s="113" t="s">
        <v>127</v>
      </c>
      <c r="E13" s="113">
        <v>900</v>
      </c>
      <c r="F13" s="113">
        <v>90095</v>
      </c>
      <c r="G13" s="113" t="s">
        <v>121</v>
      </c>
      <c r="H13" s="114">
        <f>I13+J13+K13+L13+M13</f>
        <v>19612000</v>
      </c>
      <c r="I13" s="114">
        <v>260556</v>
      </c>
      <c r="J13" s="114">
        <v>6700000</v>
      </c>
      <c r="K13" s="114">
        <v>11006994</v>
      </c>
      <c r="L13" s="114">
        <v>1644450</v>
      </c>
      <c r="M13" s="117">
        <v>0</v>
      </c>
      <c r="N13" s="105"/>
    </row>
    <row r="14" spans="1:14" ht="21">
      <c r="A14" s="112"/>
      <c r="B14" s="113" t="s">
        <v>132</v>
      </c>
      <c r="C14" s="113"/>
      <c r="D14" s="113"/>
      <c r="E14" s="113"/>
      <c r="F14" s="113"/>
      <c r="G14" s="113" t="s">
        <v>104</v>
      </c>
      <c r="H14" s="114"/>
      <c r="I14" s="114"/>
      <c r="J14" s="114">
        <v>1413279</v>
      </c>
      <c r="K14" s="114">
        <v>2245427</v>
      </c>
      <c r="L14" s="114">
        <v>335468</v>
      </c>
      <c r="M14" s="117">
        <v>0</v>
      </c>
      <c r="N14" s="105"/>
    </row>
    <row r="15" spans="1:14" ht="23.25" customHeight="1">
      <c r="A15" s="112"/>
      <c r="B15" s="113" t="s">
        <v>133</v>
      </c>
      <c r="C15" s="113"/>
      <c r="D15" s="113"/>
      <c r="E15" s="113"/>
      <c r="F15" s="113"/>
      <c r="G15" s="113" t="s">
        <v>105</v>
      </c>
      <c r="H15" s="113"/>
      <c r="I15" s="113"/>
      <c r="J15" s="113"/>
      <c r="K15" s="113"/>
      <c r="L15" s="113"/>
      <c r="M15" s="113"/>
      <c r="N15" s="105"/>
    </row>
    <row r="16" spans="1:14" ht="33.75" customHeight="1">
      <c r="A16" s="115"/>
      <c r="B16" s="116" t="s">
        <v>134</v>
      </c>
      <c r="C16" s="116"/>
      <c r="D16" s="116"/>
      <c r="E16" s="116"/>
      <c r="F16" s="116"/>
      <c r="G16" s="116" t="s">
        <v>106</v>
      </c>
      <c r="H16" s="118"/>
      <c r="I16" s="118"/>
      <c r="J16" s="118">
        <v>5286721</v>
      </c>
      <c r="K16" s="118">
        <v>8761567</v>
      </c>
      <c r="L16" s="118">
        <v>1308982</v>
      </c>
      <c r="M16" s="119">
        <v>0</v>
      </c>
      <c r="N16" s="105"/>
    </row>
    <row r="17" spans="1:14" ht="11.25" hidden="1">
      <c r="A17" s="115"/>
      <c r="B17" s="116"/>
      <c r="C17" s="116"/>
      <c r="D17" s="116"/>
      <c r="E17" s="116"/>
      <c r="F17" s="116"/>
      <c r="G17" s="116"/>
      <c r="H17" s="120"/>
      <c r="I17" s="120"/>
      <c r="J17" s="120"/>
      <c r="K17" s="120"/>
      <c r="L17" s="120"/>
      <c r="M17" s="120"/>
      <c r="N17" s="105"/>
    </row>
    <row r="18" spans="1:14" ht="20.25" customHeight="1">
      <c r="A18" s="112" t="s">
        <v>57</v>
      </c>
      <c r="B18" s="110" t="s">
        <v>131</v>
      </c>
      <c r="C18" s="110" t="s">
        <v>330</v>
      </c>
      <c r="D18" s="110" t="s">
        <v>127</v>
      </c>
      <c r="E18" s="110">
        <v>900</v>
      </c>
      <c r="F18" s="110">
        <v>90095</v>
      </c>
      <c r="G18" s="110" t="s">
        <v>121</v>
      </c>
      <c r="H18" s="121">
        <f>I18+J18+K18+L18+M18</f>
        <v>10124663</v>
      </c>
      <c r="I18" s="121">
        <v>265200</v>
      </c>
      <c r="J18" s="121">
        <v>4100000</v>
      </c>
      <c r="K18" s="121">
        <v>5759463</v>
      </c>
      <c r="L18" s="121">
        <v>0</v>
      </c>
      <c r="M18" s="121">
        <v>0</v>
      </c>
      <c r="N18" s="105"/>
    </row>
    <row r="19" spans="1:14" ht="31.5">
      <c r="A19" s="112"/>
      <c r="B19" s="113" t="s">
        <v>135</v>
      </c>
      <c r="C19" s="122"/>
      <c r="D19" s="122"/>
      <c r="E19" s="122"/>
      <c r="F19" s="122"/>
      <c r="G19" s="113" t="s">
        <v>104</v>
      </c>
      <c r="H19" s="121"/>
      <c r="I19" s="121"/>
      <c r="J19" s="121">
        <v>1097999</v>
      </c>
      <c r="K19" s="121">
        <v>2761464</v>
      </c>
      <c r="L19" s="121">
        <v>0</v>
      </c>
      <c r="M19" s="121">
        <v>0</v>
      </c>
      <c r="N19" s="123"/>
    </row>
    <row r="20" spans="1:14" ht="21.75" customHeight="1">
      <c r="A20" s="112"/>
      <c r="B20" s="113" t="s">
        <v>136</v>
      </c>
      <c r="C20" s="122"/>
      <c r="D20" s="122"/>
      <c r="E20" s="122"/>
      <c r="F20" s="122"/>
      <c r="G20" s="113" t="s">
        <v>105</v>
      </c>
      <c r="H20" s="121"/>
      <c r="I20" s="121"/>
      <c r="J20" s="121"/>
      <c r="K20" s="121"/>
      <c r="L20" s="121"/>
      <c r="M20" s="121"/>
      <c r="N20" s="123"/>
    </row>
    <row r="21" spans="1:14" ht="33.75" customHeight="1">
      <c r="A21" s="120"/>
      <c r="B21" s="116" t="s">
        <v>137</v>
      </c>
      <c r="C21" s="120"/>
      <c r="D21" s="124"/>
      <c r="E21" s="124"/>
      <c r="F21" s="124"/>
      <c r="G21" s="116" t="s">
        <v>106</v>
      </c>
      <c r="H21" s="125"/>
      <c r="I21" s="125"/>
      <c r="J21" s="125">
        <v>3002001</v>
      </c>
      <c r="K21" s="125">
        <v>2997999</v>
      </c>
      <c r="L21" s="125">
        <v>0</v>
      </c>
      <c r="M21" s="126">
        <v>0</v>
      </c>
      <c r="N21" s="105"/>
    </row>
    <row r="22" spans="1:14" ht="11.25" hidden="1">
      <c r="A22" s="120"/>
      <c r="B22" s="116"/>
      <c r="C22" s="120"/>
      <c r="D22" s="120"/>
      <c r="E22" s="120"/>
      <c r="F22" s="120"/>
      <c r="G22" s="120"/>
      <c r="H22" s="126"/>
      <c r="I22" s="126"/>
      <c r="J22" s="126"/>
      <c r="K22" s="126"/>
      <c r="L22" s="126"/>
      <c r="M22" s="127"/>
      <c r="N22" s="123"/>
    </row>
    <row r="23" spans="1:14" ht="1.5" customHeight="1" hidden="1">
      <c r="A23" s="122"/>
      <c r="B23" s="122"/>
      <c r="C23" s="122"/>
      <c r="D23" s="122"/>
      <c r="E23" s="122"/>
      <c r="F23" s="122"/>
      <c r="G23" s="122"/>
      <c r="H23" s="105"/>
      <c r="I23" s="105"/>
      <c r="J23" s="105"/>
      <c r="K23" s="105"/>
      <c r="L23" s="105"/>
      <c r="M23" s="105"/>
      <c r="N23" s="123"/>
    </row>
    <row r="24" spans="1:14" ht="23.25" customHeight="1">
      <c r="A24" s="112" t="s">
        <v>59</v>
      </c>
      <c r="B24" s="110" t="s">
        <v>131</v>
      </c>
      <c r="C24" s="110" t="s">
        <v>326</v>
      </c>
      <c r="D24" s="110" t="s">
        <v>127</v>
      </c>
      <c r="E24" s="110">
        <v>600</v>
      </c>
      <c r="F24" s="110">
        <v>60016</v>
      </c>
      <c r="G24" s="110" t="s">
        <v>121</v>
      </c>
      <c r="H24" s="121">
        <f>I24+J24+K24+L24+M24</f>
        <v>3440000</v>
      </c>
      <c r="I24" s="121">
        <v>140000</v>
      </c>
      <c r="J24" s="121">
        <v>100000</v>
      </c>
      <c r="K24" s="121">
        <v>1200000</v>
      </c>
      <c r="L24" s="121">
        <v>2000000</v>
      </c>
      <c r="M24" s="121">
        <v>0</v>
      </c>
      <c r="N24" s="123"/>
    </row>
    <row r="25" spans="1:14" ht="25.5" customHeight="1">
      <c r="A25" s="112"/>
      <c r="B25" s="113" t="s">
        <v>327</v>
      </c>
      <c r="C25" s="122"/>
      <c r="D25" s="122"/>
      <c r="E25" s="122"/>
      <c r="F25" s="122"/>
      <c r="G25" s="113" t="s">
        <v>104</v>
      </c>
      <c r="H25" s="121"/>
      <c r="I25" s="121"/>
      <c r="J25" s="121">
        <v>40000</v>
      </c>
      <c r="K25" s="121">
        <v>480000</v>
      </c>
      <c r="L25" s="121">
        <v>800000</v>
      </c>
      <c r="M25" s="121">
        <v>0</v>
      </c>
      <c r="N25" s="105"/>
    </row>
    <row r="26" spans="1:14" ht="23.25" customHeight="1">
      <c r="A26" s="112"/>
      <c r="B26" s="113" t="s">
        <v>328</v>
      </c>
      <c r="C26" s="122"/>
      <c r="D26" s="122"/>
      <c r="E26" s="122"/>
      <c r="F26" s="122"/>
      <c r="G26" s="113" t="s">
        <v>105</v>
      </c>
      <c r="H26" s="121"/>
      <c r="I26" s="121"/>
      <c r="J26" s="121"/>
      <c r="K26" s="121"/>
      <c r="L26" s="121"/>
      <c r="M26" s="121"/>
      <c r="N26" s="123"/>
    </row>
    <row r="27" spans="1:14" ht="32.25" customHeight="1">
      <c r="A27" s="122"/>
      <c r="B27" s="214" t="s">
        <v>329</v>
      </c>
      <c r="C27" s="215"/>
      <c r="D27" s="216"/>
      <c r="E27" s="216"/>
      <c r="F27" s="216"/>
      <c r="G27" s="214" t="s">
        <v>106</v>
      </c>
      <c r="H27" s="217"/>
      <c r="I27" s="217"/>
      <c r="J27" s="217">
        <v>60000</v>
      </c>
      <c r="K27" s="217">
        <v>720000</v>
      </c>
      <c r="L27" s="217">
        <v>1200000</v>
      </c>
      <c r="M27" s="218">
        <v>0</v>
      </c>
      <c r="N27" s="105"/>
    </row>
    <row r="28" spans="1:13" ht="11.25">
      <c r="A28" s="212"/>
      <c r="B28" s="210" t="s">
        <v>108</v>
      </c>
      <c r="C28" s="122"/>
      <c r="D28" s="122"/>
      <c r="E28" s="122"/>
      <c r="F28" s="122"/>
      <c r="G28" s="122"/>
      <c r="H28" s="121">
        <f aca="true" t="shared" si="0" ref="H28:M28">H9+H13+H18+H24</f>
        <v>62381663</v>
      </c>
      <c r="I28" s="121">
        <f t="shared" si="0"/>
        <v>1962243</v>
      </c>
      <c r="J28" s="121">
        <f t="shared" si="0"/>
        <v>11020000</v>
      </c>
      <c r="K28" s="121">
        <f t="shared" si="0"/>
        <v>25786457</v>
      </c>
      <c r="L28" s="121">
        <f t="shared" si="0"/>
        <v>13644450</v>
      </c>
      <c r="M28" s="121">
        <f t="shared" si="0"/>
        <v>9968513</v>
      </c>
    </row>
    <row r="29" spans="1:13" ht="11.25">
      <c r="A29" s="212"/>
      <c r="B29" s="210" t="s">
        <v>104</v>
      </c>
      <c r="C29" s="122"/>
      <c r="D29" s="122"/>
      <c r="E29" s="122"/>
      <c r="F29" s="122"/>
      <c r="G29" s="122"/>
      <c r="H29" s="121"/>
      <c r="I29" s="121"/>
      <c r="J29" s="121">
        <f>J10+J14+J19+J25</f>
        <v>2671278</v>
      </c>
      <c r="K29" s="121">
        <f>K10+K14+K19+K25</f>
        <v>8614891</v>
      </c>
      <c r="L29" s="121">
        <f>L10+L14+L19+L25</f>
        <v>5135468</v>
      </c>
      <c r="M29" s="121">
        <f>M10+M14+M19+M25</f>
        <v>3987405.2</v>
      </c>
    </row>
    <row r="30" spans="1:13" ht="11.25">
      <c r="A30" s="212"/>
      <c r="B30" s="128" t="s">
        <v>105</v>
      </c>
      <c r="C30" s="122"/>
      <c r="D30" s="129"/>
      <c r="E30" s="129"/>
      <c r="F30" s="129"/>
      <c r="G30" s="129"/>
      <c r="H30" s="130"/>
      <c r="I30" s="130"/>
      <c r="J30" s="130"/>
      <c r="K30" s="130"/>
      <c r="L30" s="130"/>
      <c r="M30" s="121"/>
    </row>
    <row r="31" spans="1:13" ht="11.25">
      <c r="A31" s="213"/>
      <c r="B31" s="211" t="s">
        <v>106</v>
      </c>
      <c r="C31" s="120"/>
      <c r="D31" s="120"/>
      <c r="E31" s="120"/>
      <c r="F31" s="120"/>
      <c r="G31" s="120"/>
      <c r="H31" s="126"/>
      <c r="I31" s="126"/>
      <c r="J31" s="126">
        <f>J12+J16+J21+J27</f>
        <v>8348722</v>
      </c>
      <c r="K31" s="126">
        <f>K12+K16+K21+K27</f>
        <v>17171566</v>
      </c>
      <c r="L31" s="126">
        <f>L12+L16+L21+L27</f>
        <v>8508982</v>
      </c>
      <c r="M31" s="127">
        <f>M12+M16+M21+M27</f>
        <v>5981107.8</v>
      </c>
    </row>
    <row r="34" ht="11.25">
      <c r="K34" s="131"/>
    </row>
  </sheetData>
  <mergeCells count="10">
    <mergeCell ref="B6:N6"/>
    <mergeCell ref="A7:A8"/>
    <mergeCell ref="B7:B8"/>
    <mergeCell ref="C7:C8"/>
    <mergeCell ref="D7:D8"/>
    <mergeCell ref="E7:E8"/>
    <mergeCell ref="F7:F8"/>
    <mergeCell ref="G7:H7"/>
    <mergeCell ref="J7:J8"/>
    <mergeCell ref="K7:M7"/>
  </mergeCells>
  <printOptions/>
  <pageMargins left="0" right="0" top="0" bottom="0.19652777777777777" header="0.5118055555555556" footer="0.511805555555555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D53" sqref="D53"/>
    </sheetView>
  </sheetViews>
  <sheetFormatPr defaultColWidth="9.00390625" defaultRowHeight="12.75"/>
  <cols>
    <col min="1" max="1" width="4.75390625" style="17" customWidth="1"/>
    <col min="2" max="2" width="40.125" style="17" customWidth="1"/>
    <col min="3" max="3" width="14.00390625" style="17" customWidth="1"/>
    <col min="4" max="4" width="17.125" style="17" customWidth="1"/>
    <col min="5" max="16384" width="9.125" style="17" customWidth="1"/>
  </cols>
  <sheetData>
    <row r="1" spans="1:4" ht="15" customHeight="1">
      <c r="A1" s="241" t="s">
        <v>138</v>
      </c>
      <c r="B1" s="241"/>
      <c r="C1" s="241"/>
      <c r="D1" s="241"/>
    </row>
    <row r="2" ht="6.75" customHeight="1">
      <c r="A2" s="132"/>
    </row>
    <row r="3" ht="12.75">
      <c r="D3" s="133" t="s">
        <v>23</v>
      </c>
    </row>
    <row r="4" spans="1:4" ht="15" customHeight="1">
      <c r="A4" s="234" t="s">
        <v>24</v>
      </c>
      <c r="B4" s="234" t="s">
        <v>4</v>
      </c>
      <c r="C4" s="222" t="s">
        <v>139</v>
      </c>
      <c r="D4" s="222" t="s">
        <v>140</v>
      </c>
    </row>
    <row r="5" spans="1:4" ht="15" customHeight="1">
      <c r="A5" s="234"/>
      <c r="B5" s="234"/>
      <c r="C5" s="234"/>
      <c r="D5" s="222"/>
    </row>
    <row r="6" spans="1:4" ht="15.75" customHeight="1">
      <c r="A6" s="234"/>
      <c r="B6" s="234"/>
      <c r="C6" s="234"/>
      <c r="D6" s="222"/>
    </row>
    <row r="7" spans="1:4" s="135" customFormat="1" ht="6.75" customHeight="1">
      <c r="A7" s="134">
        <v>1</v>
      </c>
      <c r="B7" s="134">
        <v>2</v>
      </c>
      <c r="C7" s="134">
        <v>3</v>
      </c>
      <c r="D7" s="134">
        <v>4</v>
      </c>
    </row>
    <row r="8" spans="1:4" ht="18.75" customHeight="1">
      <c r="A8" s="224" t="s">
        <v>141</v>
      </c>
      <c r="B8" s="224"/>
      <c r="C8" s="136"/>
      <c r="D8" s="137"/>
    </row>
    <row r="9" spans="1:4" ht="18.75" customHeight="1">
      <c r="A9" s="39" t="s">
        <v>51</v>
      </c>
      <c r="B9" s="40" t="s">
        <v>142</v>
      </c>
      <c r="C9" s="39" t="s">
        <v>143</v>
      </c>
      <c r="D9" s="40"/>
    </row>
    <row r="10" spans="1:4" ht="18.75" customHeight="1">
      <c r="A10" s="47" t="s">
        <v>55</v>
      </c>
      <c r="B10" s="48" t="s">
        <v>144</v>
      </c>
      <c r="C10" s="47" t="s">
        <v>143</v>
      </c>
      <c r="D10" s="48"/>
    </row>
    <row r="11" spans="1:4" ht="51">
      <c r="A11" s="47" t="s">
        <v>57</v>
      </c>
      <c r="B11" s="55" t="s">
        <v>145</v>
      </c>
      <c r="C11" s="47" t="s">
        <v>146</v>
      </c>
      <c r="D11" s="48"/>
    </row>
    <row r="12" spans="1:4" ht="18.75" customHeight="1">
      <c r="A12" s="47" t="s">
        <v>59</v>
      </c>
      <c r="B12" s="48" t="s">
        <v>147</v>
      </c>
      <c r="C12" s="47" t="s">
        <v>148</v>
      </c>
      <c r="D12" s="48"/>
    </row>
    <row r="13" spans="1:4" ht="18.75" customHeight="1">
      <c r="A13" s="47" t="s">
        <v>40</v>
      </c>
      <c r="B13" s="48" t="s">
        <v>149</v>
      </c>
      <c r="C13" s="47" t="s">
        <v>150</v>
      </c>
      <c r="D13" s="48"/>
    </row>
    <row r="14" spans="1:4" ht="18.75" customHeight="1">
      <c r="A14" s="47" t="s">
        <v>151</v>
      </c>
      <c r="B14" s="48" t="s">
        <v>152</v>
      </c>
      <c r="C14" s="47" t="s">
        <v>153</v>
      </c>
      <c r="D14" s="48"/>
    </row>
    <row r="15" spans="1:4" ht="18.75" customHeight="1">
      <c r="A15" s="47" t="s">
        <v>154</v>
      </c>
      <c r="B15" s="48" t="s">
        <v>155</v>
      </c>
      <c r="C15" s="47" t="s">
        <v>156</v>
      </c>
      <c r="D15" s="48"/>
    </row>
    <row r="16" spans="1:4" ht="44.25" customHeight="1">
      <c r="A16" s="47" t="s">
        <v>157</v>
      </c>
      <c r="B16" s="55" t="s">
        <v>158</v>
      </c>
      <c r="C16" s="47" t="s">
        <v>159</v>
      </c>
      <c r="D16" s="48"/>
    </row>
    <row r="17" spans="1:4" ht="18.75" customHeight="1">
      <c r="A17" s="47" t="s">
        <v>160</v>
      </c>
      <c r="B17" s="48" t="s">
        <v>161</v>
      </c>
      <c r="C17" s="47" t="s">
        <v>162</v>
      </c>
      <c r="D17" s="48"/>
    </row>
    <row r="18" spans="1:4" ht="18.75" customHeight="1">
      <c r="A18" s="47" t="s">
        <v>62</v>
      </c>
      <c r="B18" s="48" t="s">
        <v>163</v>
      </c>
      <c r="C18" s="47" t="s">
        <v>164</v>
      </c>
      <c r="D18" s="48"/>
    </row>
    <row r="19" spans="1:4" ht="18.75" customHeight="1">
      <c r="A19" s="47" t="s">
        <v>42</v>
      </c>
      <c r="B19" s="48" t="s">
        <v>165</v>
      </c>
      <c r="C19" s="47" t="s">
        <v>166</v>
      </c>
      <c r="D19" s="48"/>
    </row>
    <row r="20" spans="1:4" ht="18.75" customHeight="1">
      <c r="A20" s="47" t="s">
        <v>43</v>
      </c>
      <c r="B20" s="48" t="s">
        <v>167</v>
      </c>
      <c r="C20" s="47" t="s">
        <v>168</v>
      </c>
      <c r="D20" s="48"/>
    </row>
    <row r="21" spans="1:4" ht="18.75" customHeight="1">
      <c r="A21" s="47" t="s">
        <v>44</v>
      </c>
      <c r="B21" s="48" t="s">
        <v>169</v>
      </c>
      <c r="C21" s="47" t="s">
        <v>170</v>
      </c>
      <c r="D21" s="48"/>
    </row>
    <row r="22" spans="1:4" ht="18.75" customHeight="1">
      <c r="A22" s="138" t="s">
        <v>45</v>
      </c>
      <c r="B22" s="139" t="s">
        <v>171</v>
      </c>
      <c r="C22" s="138" t="s">
        <v>172</v>
      </c>
      <c r="D22" s="139"/>
    </row>
    <row r="23" spans="1:4" ht="18.75" customHeight="1">
      <c r="A23" s="224" t="s">
        <v>173</v>
      </c>
      <c r="B23" s="224"/>
      <c r="C23" s="136"/>
      <c r="D23" s="137"/>
    </row>
    <row r="24" spans="1:4" ht="18.75" customHeight="1">
      <c r="A24" s="39" t="s">
        <v>51</v>
      </c>
      <c r="B24" s="40" t="s">
        <v>174</v>
      </c>
      <c r="C24" s="39" t="s">
        <v>175</v>
      </c>
      <c r="D24" s="40"/>
    </row>
    <row r="25" spans="1:4" ht="18.75" customHeight="1">
      <c r="A25" s="47" t="s">
        <v>55</v>
      </c>
      <c r="B25" s="48" t="s">
        <v>176</v>
      </c>
      <c r="C25" s="47" t="s">
        <v>175</v>
      </c>
      <c r="D25" s="48"/>
    </row>
    <row r="26" spans="1:4" ht="38.25">
      <c r="A26" s="47" t="s">
        <v>57</v>
      </c>
      <c r="B26" s="55" t="s">
        <v>177</v>
      </c>
      <c r="C26" s="47" t="s">
        <v>178</v>
      </c>
      <c r="D26" s="48"/>
    </row>
    <row r="27" spans="1:4" ht="18.75" customHeight="1">
      <c r="A27" s="47" t="s">
        <v>59</v>
      </c>
      <c r="B27" s="48" t="s">
        <v>179</v>
      </c>
      <c r="C27" s="47" t="s">
        <v>180</v>
      </c>
      <c r="D27" s="48"/>
    </row>
    <row r="28" spans="1:4" ht="18.75" customHeight="1">
      <c r="A28" s="47" t="s">
        <v>40</v>
      </c>
      <c r="B28" s="48" t="s">
        <v>181</v>
      </c>
      <c r="C28" s="47" t="s">
        <v>172</v>
      </c>
      <c r="D28" s="48"/>
    </row>
    <row r="29" spans="1:4" ht="18.75" customHeight="1">
      <c r="A29" s="47" t="s">
        <v>62</v>
      </c>
      <c r="B29" s="48" t="s">
        <v>182</v>
      </c>
      <c r="C29" s="47" t="s">
        <v>183</v>
      </c>
      <c r="D29" s="48"/>
    </row>
    <row r="30" spans="1:4" ht="18.75" customHeight="1">
      <c r="A30" s="47" t="s">
        <v>42</v>
      </c>
      <c r="B30" s="48" t="s">
        <v>184</v>
      </c>
      <c r="C30" s="47" t="s">
        <v>185</v>
      </c>
      <c r="D30" s="48"/>
    </row>
    <row r="31" spans="1:4" ht="18.75" customHeight="1">
      <c r="A31" s="138" t="s">
        <v>43</v>
      </c>
      <c r="B31" s="139" t="s">
        <v>186</v>
      </c>
      <c r="C31" s="138" t="s">
        <v>187</v>
      </c>
      <c r="D31" s="139"/>
    </row>
    <row r="32" spans="1:4" ht="7.5" customHeight="1">
      <c r="A32" s="140"/>
      <c r="B32" s="141"/>
      <c r="C32" s="141"/>
      <c r="D32" s="141"/>
    </row>
    <row r="33" spans="1:6" ht="12.75">
      <c r="A33" s="142"/>
      <c r="B33" s="143"/>
      <c r="C33" s="143"/>
      <c r="D33" s="143"/>
      <c r="E33" s="144"/>
      <c r="F33" s="144"/>
    </row>
    <row r="34" spans="1:6" ht="12.75" customHeight="1">
      <c r="A34" s="240" t="s">
        <v>188</v>
      </c>
      <c r="B34" s="240"/>
      <c r="C34" s="240"/>
      <c r="D34" s="240"/>
      <c r="E34" s="240"/>
      <c r="F34" s="240"/>
    </row>
    <row r="35" spans="1:6" ht="22.5" customHeight="1">
      <c r="A35" s="240"/>
      <c r="B35" s="240"/>
      <c r="C35" s="240"/>
      <c r="D35" s="240"/>
      <c r="E35" s="240"/>
      <c r="F35" s="240"/>
    </row>
  </sheetData>
  <mergeCells count="8">
    <mergeCell ref="A8:B8"/>
    <mergeCell ref="A23:B23"/>
    <mergeCell ref="A34:F35"/>
    <mergeCell ref="A1:D1"/>
    <mergeCell ref="A4:A6"/>
    <mergeCell ref="B4:B6"/>
    <mergeCell ref="C4:C6"/>
    <mergeCell ref="D4:D6"/>
  </mergeCells>
  <printOptions horizontalCentered="1"/>
  <pageMargins left="0.39375" right="0.39375" top="1.6097222222222223" bottom="0.5902777777777778" header="0.5" footer="0.5118055555555556"/>
  <pageSetup horizontalDpi="300" verticalDpi="300" orientation="portrait" paperSize="9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G13" sqref="G13"/>
    </sheetView>
  </sheetViews>
  <sheetFormatPr defaultColWidth="9.00390625" defaultRowHeight="12.75"/>
  <cols>
    <col min="1" max="1" width="5.625" style="17" customWidth="1"/>
    <col min="2" max="2" width="8.875" style="17" customWidth="1"/>
    <col min="3" max="3" width="6.875" style="17" customWidth="1"/>
    <col min="4" max="4" width="14.25390625" style="17" customWidth="1"/>
    <col min="5" max="5" width="14.875" style="17" customWidth="1"/>
    <col min="6" max="6" width="13.625" style="17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43" t="s">
        <v>189</v>
      </c>
      <c r="B1" s="243"/>
      <c r="C1" s="243"/>
      <c r="D1" s="243"/>
      <c r="E1" s="243"/>
      <c r="F1" s="243"/>
      <c r="G1" s="243"/>
      <c r="H1" s="243"/>
      <c r="I1" s="243"/>
      <c r="J1" s="243"/>
    </row>
    <row r="2" ht="12.75">
      <c r="J2" s="35" t="s">
        <v>23</v>
      </c>
    </row>
    <row r="3" spans="1:10" s="145" customFormat="1" ht="20.25" customHeight="1">
      <c r="A3" s="234" t="s">
        <v>1</v>
      </c>
      <c r="B3" s="234" t="s">
        <v>2</v>
      </c>
      <c r="C3" s="234" t="s">
        <v>3</v>
      </c>
      <c r="D3" s="222" t="s">
        <v>190</v>
      </c>
      <c r="E3" s="222" t="s">
        <v>191</v>
      </c>
      <c r="F3" s="222" t="s">
        <v>14</v>
      </c>
      <c r="G3" s="222"/>
      <c r="H3" s="222"/>
      <c r="I3" s="222"/>
      <c r="J3" s="222"/>
    </row>
    <row r="4" spans="1:10" s="145" customFormat="1" ht="20.25" customHeight="1">
      <c r="A4" s="234"/>
      <c r="B4" s="234"/>
      <c r="C4" s="234"/>
      <c r="D4" s="222"/>
      <c r="E4" s="222"/>
      <c r="F4" s="222" t="s">
        <v>192</v>
      </c>
      <c r="G4" s="222" t="s">
        <v>12</v>
      </c>
      <c r="H4" s="222"/>
      <c r="I4" s="222"/>
      <c r="J4" s="222" t="s">
        <v>193</v>
      </c>
    </row>
    <row r="5" spans="1:10" s="145" customFormat="1" ht="65.25" customHeight="1">
      <c r="A5" s="234"/>
      <c r="B5" s="234"/>
      <c r="C5" s="234"/>
      <c r="D5" s="222"/>
      <c r="E5" s="222"/>
      <c r="F5" s="222"/>
      <c r="G5" s="2" t="s">
        <v>194</v>
      </c>
      <c r="H5" s="2" t="s">
        <v>195</v>
      </c>
      <c r="I5" s="2" t="s">
        <v>196</v>
      </c>
      <c r="J5" s="222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9.5" customHeigh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9.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9.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9.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9.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9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9.5" customHeight="1">
      <c r="A20" s="242" t="s">
        <v>69</v>
      </c>
      <c r="B20" s="242"/>
      <c r="C20" s="242"/>
      <c r="D20" s="242"/>
      <c r="E20" s="146"/>
      <c r="F20" s="146"/>
      <c r="G20" s="146"/>
      <c r="H20" s="146"/>
      <c r="I20" s="146"/>
      <c r="J20" s="146"/>
    </row>
  </sheetData>
  <mergeCells count="11">
    <mergeCell ref="F4:F5"/>
    <mergeCell ref="G4:I4"/>
    <mergeCell ref="J4:J5"/>
    <mergeCell ref="A20:D20"/>
    <mergeCell ref="A1:J1"/>
    <mergeCell ref="A3:A5"/>
    <mergeCell ref="B3:B5"/>
    <mergeCell ref="C3:C5"/>
    <mergeCell ref="D3:D5"/>
    <mergeCell ref="E3:E5"/>
    <mergeCell ref="F3:J3"/>
  </mergeCells>
  <printOptions horizontalCentered="1"/>
  <pageMargins left="0.5513888888888889" right="0.5513888888888889" top="1.390277777777778" bottom="0.39375" header="0.5118055555555556" footer="0.5118055555555556"/>
  <pageSetup horizontalDpi="300" verticalDpi="300" orientation="landscape" paperSize="9" scale="90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tsocha</cp:lastModifiedBy>
  <cp:lastPrinted>2009-01-14T11:28:55Z</cp:lastPrinted>
  <dcterms:created xsi:type="dcterms:W3CDTF">2008-10-24T05:45:09Z</dcterms:created>
  <dcterms:modified xsi:type="dcterms:W3CDTF">2009-01-14T13:34:08Z</dcterms:modified>
  <cp:category/>
  <cp:version/>
  <cp:contentType/>
  <cp:contentStatus/>
</cp:coreProperties>
</file>